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Historical Prices" sheetId="1" r:id="rId1"/>
    <sheet name="HistoricalData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2" l="1"/>
  <c r="L11" i="2"/>
  <c r="E10" i="2"/>
  <c r="H11" i="2"/>
  <c r="F10" i="2"/>
  <c r="E11" i="2"/>
  <c r="I10" i="2"/>
  <c r="G11" i="2"/>
  <c r="K11" i="2"/>
  <c r="N10" i="2"/>
  <c r="J10" i="2"/>
  <c r="K10" i="2"/>
  <c r="M11" i="2"/>
  <c r="H10" i="2"/>
  <c r="F11" i="2"/>
  <c r="I11" i="2"/>
  <c r="M10" i="2"/>
  <c r="G10" i="2"/>
  <c r="D11" i="2"/>
  <c r="J11" i="2"/>
  <c r="N11" i="2"/>
  <c r="D10" i="2"/>
  <c r="O10" i="2"/>
  <c r="L10" i="2"/>
  <c r="C15" i="1"/>
  <c r="Q22" i="1"/>
  <c r="C19" i="1"/>
  <c r="Q19" i="1"/>
  <c r="C14" i="1"/>
  <c r="Q10" i="1"/>
  <c r="Q15" i="1"/>
  <c r="C23" i="1"/>
  <c r="C16" i="1"/>
  <c r="C6" i="1"/>
  <c r="Q21" i="1"/>
  <c r="C21" i="1"/>
  <c r="C13" i="1"/>
  <c r="C20" i="1"/>
  <c r="Q9" i="1"/>
  <c r="C24" i="1"/>
  <c r="C12" i="1"/>
  <c r="Q23" i="1"/>
  <c r="C18" i="1"/>
  <c r="C8" i="1"/>
  <c r="Q18" i="1"/>
  <c r="Q24" i="1"/>
  <c r="Q20" i="1"/>
  <c r="C10" i="1"/>
  <c r="Q13" i="1"/>
  <c r="Q8" i="1"/>
  <c r="C22" i="1"/>
  <c r="C11" i="1"/>
  <c r="C25" i="1"/>
  <c r="Q17" i="1"/>
  <c r="Q7" i="1"/>
  <c r="Q25" i="1"/>
  <c r="Q12" i="1"/>
  <c r="C7" i="1"/>
  <c r="C9" i="1"/>
  <c r="Q14" i="1"/>
  <c r="Q16" i="1"/>
  <c r="C17" i="1"/>
  <c r="Q6" i="1"/>
  <c r="Q11" i="1"/>
  <c r="O6" i="2"/>
  <c r="I6" i="2"/>
  <c r="D6" i="2"/>
  <c r="K6" i="2"/>
  <c r="F6" i="2"/>
  <c r="E6" i="2"/>
  <c r="L6" i="2"/>
  <c r="M6" i="2"/>
  <c r="G6" i="2"/>
  <c r="H6" i="2"/>
  <c r="J6" i="2"/>
  <c r="N6" i="2"/>
  <c r="O7" i="2"/>
  <c r="D7" i="2"/>
  <c r="G7" i="2"/>
  <c r="J7" i="2"/>
  <c r="H7" i="2"/>
  <c r="N7" i="2"/>
  <c r="I7" i="2"/>
  <c r="L7" i="2"/>
  <c r="F7" i="2"/>
  <c r="M7" i="2"/>
  <c r="K7" i="2"/>
  <c r="E7" i="2"/>
  <c r="N9" i="2"/>
  <c r="F9" i="2"/>
  <c r="J12" i="2"/>
  <c r="I9" i="2"/>
  <c r="G9" i="2"/>
  <c r="E12" i="2"/>
  <c r="I12" i="2"/>
  <c r="J9" i="2"/>
  <c r="K9" i="2"/>
  <c r="O12" i="2"/>
  <c r="E9" i="2"/>
  <c r="D9" i="2"/>
  <c r="H12" i="2"/>
  <c r="H9" i="2"/>
  <c r="D12" i="2"/>
  <c r="G12" i="2"/>
  <c r="M12" i="2"/>
  <c r="L9" i="2"/>
  <c r="F12" i="2"/>
  <c r="L12" i="2"/>
  <c r="N12" i="2"/>
  <c r="O9" i="2"/>
  <c r="M9" i="2"/>
  <c r="K12" i="2"/>
  <c r="G8" i="2"/>
  <c r="H8" i="2"/>
  <c r="M8" i="2"/>
  <c r="I8" i="2"/>
  <c r="L8" i="2"/>
  <c r="J8" i="2"/>
  <c r="F8" i="2"/>
  <c r="K8" i="2"/>
  <c r="D8" i="2"/>
  <c r="N8" i="2"/>
  <c r="E8" i="2"/>
  <c r="O8" i="2"/>
  <c r="K13" i="2"/>
  <c r="H13" i="2"/>
  <c r="I13" i="2"/>
  <c r="J13" i="2"/>
  <c r="N13" i="2"/>
  <c r="L13" i="2"/>
  <c r="O13" i="2"/>
  <c r="G13" i="2"/>
  <c r="F13" i="2"/>
  <c r="M13" i="2"/>
  <c r="E13" i="2"/>
  <c r="D13" i="2"/>
  <c r="S6" i="2"/>
  <c r="R6" i="2"/>
  <c r="S9" i="2"/>
  <c r="Q8" i="2"/>
  <c r="P9" i="2"/>
  <c r="T13" i="2"/>
  <c r="T8" i="2"/>
  <c r="P6" i="2"/>
  <c r="O20" i="1"/>
  <c r="T12" i="2"/>
  <c r="R9" i="2"/>
  <c r="T10" i="2"/>
  <c r="S13" i="2"/>
  <c r="O15" i="1"/>
  <c r="O24" i="1"/>
  <c r="Q7" i="2"/>
  <c r="R13" i="2"/>
  <c r="O6" i="1"/>
  <c r="O8" i="1"/>
  <c r="T6" i="2"/>
  <c r="O11" i="1"/>
  <c r="O7" i="1"/>
  <c r="O16" i="1"/>
  <c r="O17" i="1"/>
  <c r="Q6" i="2"/>
  <c r="Q9" i="2"/>
  <c r="P11" i="2"/>
  <c r="O21" i="1"/>
  <c r="O25" i="1"/>
  <c r="Q11" i="2"/>
  <c r="Q10" i="2"/>
  <c r="P13" i="2"/>
  <c r="O10" i="1"/>
  <c r="T11" i="2"/>
  <c r="O19" i="1"/>
  <c r="O22" i="1"/>
  <c r="O13" i="1"/>
  <c r="O9" i="1"/>
  <c r="P10" i="2"/>
  <c r="P7" i="2"/>
  <c r="Q13" i="2"/>
  <c r="O14" i="1"/>
  <c r="S10" i="2"/>
  <c r="O23" i="1"/>
  <c r="O18" i="1"/>
  <c r="R10" i="2"/>
  <c r="S11" i="2"/>
  <c r="R7" i="2"/>
  <c r="R11" i="2"/>
  <c r="O12" i="1"/>
  <c r="S12" i="2"/>
  <c r="P12" i="2"/>
  <c r="T9" i="2"/>
  <c r="R8" i="2"/>
  <c r="T7" i="2"/>
  <c r="S8" i="2"/>
  <c r="S7" i="2"/>
  <c r="P8" i="2"/>
  <c r="Q12" i="2"/>
  <c r="R12" i="2"/>
  <c r="I17" i="1"/>
  <c r="H17" i="1"/>
  <c r="G9" i="1"/>
  <c r="D7" i="1"/>
  <c r="L25" i="1"/>
  <c r="F11" i="1"/>
  <c r="D11" i="1"/>
  <c r="N22" i="1"/>
  <c r="I10" i="1"/>
  <c r="H8" i="1"/>
  <c r="G18" i="1"/>
  <c r="N18" i="1"/>
  <c r="I12" i="1"/>
  <c r="F24" i="1"/>
  <c r="F20" i="1"/>
  <c r="D13" i="1"/>
  <c r="H13" i="1"/>
  <c r="K21" i="1"/>
  <c r="G6" i="1"/>
  <c r="D16" i="1"/>
  <c r="D23" i="1"/>
  <c r="M23" i="1"/>
  <c r="E14" i="1"/>
  <c r="F19" i="1"/>
  <c r="D15" i="1"/>
  <c r="G14" i="1"/>
  <c r="I15" i="1"/>
  <c r="H19" i="1"/>
  <c r="L12" i="1"/>
  <c r="I13" i="1"/>
  <c r="F16" i="1"/>
  <c r="L19" i="1"/>
  <c r="E15" i="1"/>
  <c r="N15" i="1"/>
  <c r="F6" i="1"/>
  <c r="N14" i="1"/>
  <c r="L17" i="1"/>
  <c r="E17" i="1"/>
  <c r="L9" i="1"/>
  <c r="L7" i="1"/>
  <c r="D25" i="1"/>
  <c r="M11" i="1"/>
  <c r="K11" i="1"/>
  <c r="I22" i="1"/>
  <c r="D10" i="1"/>
  <c r="M8" i="1"/>
  <c r="I18" i="1"/>
  <c r="K18" i="1"/>
  <c r="K12" i="1"/>
  <c r="M24" i="1"/>
  <c r="E20" i="1"/>
  <c r="K13" i="1"/>
  <c r="N13" i="1"/>
  <c r="L21" i="1"/>
  <c r="M6" i="1"/>
  <c r="I16" i="1"/>
  <c r="N23" i="1"/>
  <c r="I23" i="1"/>
  <c r="K19" i="1"/>
  <c r="F15" i="1"/>
  <c r="E12" i="1"/>
  <c r="D21" i="1"/>
  <c r="I14" i="1"/>
  <c r="K23" i="1"/>
  <c r="N16" i="1"/>
  <c r="M16" i="1"/>
  <c r="F17" i="1"/>
  <c r="I9" i="1"/>
  <c r="K9" i="1"/>
  <c r="K7" i="1"/>
  <c r="M25" i="1"/>
  <c r="I11" i="1"/>
  <c r="K22" i="1"/>
  <c r="L22" i="1"/>
  <c r="N10" i="1"/>
  <c r="I8" i="1"/>
  <c r="E18" i="1"/>
  <c r="H12" i="1"/>
  <c r="N12" i="1"/>
  <c r="L24" i="1"/>
  <c r="I20" i="1"/>
  <c r="F13" i="1"/>
  <c r="M21" i="1"/>
  <c r="I21" i="1"/>
  <c r="K6" i="1"/>
  <c r="G16" i="1"/>
  <c r="H23" i="1"/>
  <c r="F14" i="1"/>
  <c r="L14" i="1"/>
  <c r="G24" i="1"/>
  <c r="N6" i="1"/>
  <c r="M14" i="1"/>
  <c r="K14" i="1"/>
  <c r="N21" i="1"/>
  <c r="I6" i="1"/>
  <c r="D17" i="1"/>
  <c r="M9" i="1"/>
  <c r="H9" i="1"/>
  <c r="I7" i="1"/>
  <c r="H25" i="1"/>
  <c r="N11" i="1"/>
  <c r="H22" i="1"/>
  <c r="M22" i="1"/>
  <c r="K10" i="1"/>
  <c r="K8" i="1"/>
  <c r="H18" i="1"/>
  <c r="D20" i="1"/>
  <c r="H21" i="1"/>
  <c r="E23" i="1"/>
  <c r="H15" i="1"/>
  <c r="L20" i="1"/>
  <c r="N19" i="1"/>
  <c r="L15" i="1"/>
  <c r="K17" i="1"/>
  <c r="F9" i="1"/>
  <c r="G7" i="1"/>
  <c r="N7" i="1"/>
  <c r="K25" i="1"/>
  <c r="H11" i="1"/>
  <c r="G22" i="1"/>
  <c r="F10" i="1"/>
  <c r="G10" i="1"/>
  <c r="G8" i="1"/>
  <c r="F18" i="1"/>
  <c r="G12" i="1"/>
  <c r="H24" i="1"/>
  <c r="N24" i="1"/>
  <c r="M20" i="1"/>
  <c r="L13" i="1"/>
  <c r="F21" i="1"/>
  <c r="L6" i="1"/>
  <c r="D6" i="1"/>
  <c r="L16" i="1"/>
  <c r="G23" i="1"/>
  <c r="H14" i="1"/>
  <c r="E19" i="1"/>
  <c r="D19" i="1"/>
  <c r="G19" i="1"/>
  <c r="E16" i="1"/>
  <c r="G15" i="1"/>
  <c r="K15" i="1"/>
  <c r="N17" i="1"/>
  <c r="D9" i="1"/>
  <c r="M7" i="1"/>
  <c r="F7" i="1"/>
  <c r="N25" i="1"/>
  <c r="L11" i="1"/>
  <c r="E22" i="1"/>
  <c r="M10" i="1"/>
  <c r="H10" i="1"/>
  <c r="N8" i="1"/>
  <c r="L18" i="1"/>
  <c r="F12" i="1"/>
  <c r="K24" i="1"/>
  <c r="D24" i="1"/>
  <c r="N20" i="1"/>
  <c r="E13" i="1"/>
  <c r="E21" i="1"/>
  <c r="E6" i="1"/>
  <c r="H6" i="1"/>
  <c r="H16" i="1"/>
  <c r="I19" i="1"/>
  <c r="F23" i="1"/>
  <c r="M15" i="1"/>
  <c r="M19" i="1"/>
  <c r="G17" i="1"/>
  <c r="E9" i="1"/>
  <c r="E7" i="1"/>
  <c r="G25" i="1"/>
  <c r="E25" i="1"/>
  <c r="G11" i="1"/>
  <c r="F22" i="1"/>
  <c r="L10" i="1"/>
  <c r="D8" i="1"/>
  <c r="L8" i="1"/>
  <c r="D18" i="1"/>
  <c r="D12" i="1"/>
  <c r="I24" i="1"/>
  <c r="H20" i="1"/>
  <c r="M13" i="1"/>
  <c r="D14" i="1"/>
  <c r="L23" i="1"/>
  <c r="M17" i="1"/>
  <c r="N9" i="1"/>
  <c r="H7" i="1"/>
  <c r="I25" i="1"/>
  <c r="F25" i="1"/>
  <c r="E11" i="1"/>
  <c r="D22" i="1"/>
  <c r="E10" i="1"/>
  <c r="E8" i="1"/>
  <c r="F8" i="1"/>
  <c r="M18" i="1"/>
  <c r="M12" i="1"/>
  <c r="E24" i="1"/>
  <c r="K20" i="1"/>
  <c r="G20" i="1"/>
  <c r="G13" i="1"/>
  <c r="G21" i="1"/>
  <c r="K16" i="1"/>
</calcChain>
</file>

<file path=xl/sharedStrings.xml><?xml version="1.0" encoding="utf-8"?>
<sst xmlns="http://schemas.openxmlformats.org/spreadsheetml/2006/main" count="59" uniqueCount="37">
  <si>
    <t>Symbol</t>
  </si>
  <si>
    <t>Provider</t>
  </si>
  <si>
    <t>Day</t>
  </si>
  <si>
    <t>Date</t>
  </si>
  <si>
    <t>Open</t>
  </si>
  <si>
    <t>Low</t>
  </si>
  <si>
    <t>High</t>
  </si>
  <si>
    <t>Close</t>
  </si>
  <si>
    <t>Change</t>
  </si>
  <si>
    <t>PercentChange</t>
  </si>
  <si>
    <t>PrevOpen</t>
  </si>
  <si>
    <t>PrevLow</t>
  </si>
  <si>
    <t>PrevHigh</t>
  </si>
  <si>
    <t>PrevClose</t>
  </si>
  <si>
    <t>rtd_LastMessage</t>
  </si>
  <si>
    <t>TradingDay</t>
  </si>
  <si>
    <t>Available Providers</t>
  </si>
  <si>
    <t>TradeDate</t>
  </si>
  <si>
    <t>ChangeInPercent</t>
  </si>
  <si>
    <t>PrevDate</t>
  </si>
  <si>
    <t>rtd_LastError</t>
  </si>
  <si>
    <t>rtd_LastUpdate</t>
  </si>
  <si>
    <t>rtd_LastUpdateDate</t>
  </si>
  <si>
    <t>rtd_LastUpdateTime</t>
  </si>
  <si>
    <t>YahooFinanceHistoricalDays</t>
  </si>
  <si>
    <t>YahooFinanceHistoricalWeeks</t>
  </si>
  <si>
    <t>YahooFinanceHistoricalMonths</t>
  </si>
  <si>
    <t>YahooFinanceHistorical1min</t>
  </si>
  <si>
    <t>YahooFinanceHistorical5min</t>
  </si>
  <si>
    <t>GBPUSD=X</t>
  </si>
  <si>
    <t>EURUSD=X</t>
  </si>
  <si>
    <t>USDCAD=X</t>
  </si>
  <si>
    <t>AUDUSD=X</t>
  </si>
  <si>
    <t>NZDUSD=X</t>
  </si>
  <si>
    <t>USDJPY=X</t>
  </si>
  <si>
    <t>USDCHF=X</t>
  </si>
  <si>
    <t>USDSEK=X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</si>
</sst>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dd/mm/yy\ h:mm\ AM/PM;@"/>
    <numFmt numFmtId="165" formatCode="[$-409]m/d/yy\ h:mm\ AM/PM;@"/>
    <numFmt numFmtId="166" formatCode="[$-F400]h:mm:ss\ AM/PM"/>
    <numFmt numFmtId="167" formatCode="0.0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0" fontId="0" fillId="0" borderId="0" xfId="0" applyNumberFormat="1"/>
    <xf numFmtId="0" fontId="0" fillId="3" borderId="0" xfId="0" applyFill="1"/>
    <xf numFmtId="14" fontId="0" fillId="3" borderId="0" xfId="0" applyNumberFormat="1" applyFill="1"/>
    <xf numFmtId="1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NumberFormat="1"/>
    <xf numFmtId="0" fontId="0" fillId="2" borderId="0" xfId="0" applyFill="1"/>
  </cellXfs>
  <cellStyles count="1">
    <cellStyle name="Normal" xfId="0" builtinId="0"/>
  </cellStyles>
  <dxfs count="19">
    <dxf>
      <numFmt numFmtId="166" formatCode="[$-F400]h:mm:ss\ AM/PM"/>
    </dxf>
    <dxf>
      <numFmt numFmtId="19" formatCode="dd/mm/yyyy"/>
    </dxf>
    <dxf>
      <numFmt numFmtId="165" formatCode="[$-409]m/d/yy\ h:mm\ AM/PM;@"/>
    </dxf>
    <dxf>
      <numFmt numFmtId="0" formatCode="General"/>
    </dxf>
    <dxf>
      <numFmt numFmtId="0" formatCode="General"/>
    </dxf>
    <dxf>
      <numFmt numFmtId="167" formatCode="0.0000"/>
    </dxf>
    <dxf>
      <numFmt numFmtId="167" formatCode="0.0000"/>
    </dxf>
    <dxf>
      <numFmt numFmtId="167" formatCode="0.0000"/>
    </dxf>
    <dxf>
      <numFmt numFmtId="167" formatCode="0.0000"/>
    </dxf>
    <dxf>
      <numFmt numFmtId="19" formatCode="dd/mm/yyyy"/>
    </dxf>
    <dxf>
      <numFmt numFmtId="14" formatCode="0.00%"/>
    </dxf>
    <dxf>
      <numFmt numFmtId="167" formatCode="0.0000"/>
    </dxf>
    <dxf>
      <numFmt numFmtId="167" formatCode="0.0000"/>
    </dxf>
    <dxf>
      <numFmt numFmtId="167" formatCode="0.0000"/>
    </dxf>
    <dxf>
      <numFmt numFmtId="167" formatCode="0.0000"/>
    </dxf>
    <dxf>
      <numFmt numFmtId="167" formatCode="0.0000"/>
    </dxf>
    <dxf>
      <numFmt numFmtId="165" formatCode="[$-409]m/d/yy\ h:mm\ AM/PM;@"/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43245</v>
        <stp/>
        <stp>YahooFinanceHistoricalDays</stp>
        <stp>USDSEK=X</stp>
        <stp/>
        <stp>Date</stp>
        <tr r="D13" s="2"/>
      </tp>
      <tp>
        <v>1.2886199951171875</v>
        <stp/>
        <stp>YahooFinanceHistoricalDays</stp>
        <stp>USDCAD=X</stp>
        <stp/>
        <stp>Open</stp>
        <tr r="E8" s="2"/>
      </tp>
      <tp>
        <v>0.99114000797271729</v>
        <stp/>
        <stp>YahooFinanceHistoricalDays</stp>
        <stp>USDCHF=X</stp>
        <stp/>
        <stp>Open</stp>
        <tr r="E12" s="2"/>
      </tp>
      <tp>
        <v>43245</v>
        <stp/>
        <stp>YahooFinanceHistoricalDays</stp>
        <stp>AUDUSD=X</stp>
        <stp/>
        <stp>Date</stp>
        <tr r="D9" s="2"/>
      </tp>
      <tp>
        <v>43245</v>
        <stp/>
        <stp>YahooFinanceHistoricalDays</stp>
        <stp>GBPUSD=X</stp>
        <stp/>
        <stp>Date</stp>
        <tr r="D7" s="2"/>
      </tp>
      <tp>
        <v>43245</v>
        <stp/>
        <stp>YahooFinanceHistoricalDays</stp>
        <stp>EURUSD=X</stp>
        <stp/>
        <stp>Date</stp>
        <tr r="D6" s="2"/>
      </tp>
      <tp>
        <v>43245</v>
        <stp/>
        <stp>YahooFinanceHistoricalDays</stp>
        <stp>NZDUSD=X</stp>
        <stp/>
        <stp>Date</stp>
        <tr r="D10" s="2"/>
      </tp>
      <tp>
        <v>109.33000183105469</v>
        <stp/>
        <stp>YahooFinanceHistoricalDays</stp>
        <stp>USDJPY=X</stp>
        <stp/>
        <stp>Open</stp>
        <tr r="E11" s="2"/>
      </tp>
      <tp>
        <v>8.7854795455932617</v>
        <stp/>
        <stp>YahooFinanceHistoricalDays</stp>
        <stp>USDSEK=X</stp>
        <stp/>
        <stp>High</stp>
        <tr r="F13" s="2"/>
      </tp>
      <tp>
        <v>109.86900329589844</v>
        <stp/>
        <stp>YahooFinanceHistoricalDays</stp>
        <stp>USDJPY=X</stp>
        <stp/>
        <stp>PrevClose</stp>
        <tr r="O11" s="2"/>
      </tp>
      <tp>
        <v>1.330672025680542</v>
        <stp/>
        <stp>YahooFinanceHistoricalDays</stp>
        <stp>GBPUSD=X</stp>
        <stp/>
        <stp>Low</stp>
        <tr r="G7" s="2"/>
      </tp>
      <tp>
        <v>0.75912857055664063</v>
        <stp/>
        <stp>YahooFinanceHistoricalDays</stp>
        <stp>AUDUSD=X</stp>
        <stp/>
        <stp>High</stp>
        <tr r="F9" s="2"/>
      </tp>
      <tp>
        <v>1.1733232736587524</v>
        <stp/>
        <stp>YahooFinanceHistoricalDays</stp>
        <stp>EURUSD=X</stp>
        <stp/>
        <stp>High</stp>
        <tr r="F6" s="2"/>
      </tp>
      <tp>
        <v>1.3385089635848999</v>
        <stp/>
        <stp>YahooFinanceHistoricalDays</stp>
        <stp>GBPUSD=X</stp>
        <stp/>
        <stp>High</stp>
        <tr r="F7" s="2"/>
      </tp>
      <tp>
        <v>0.69391435384750366</v>
        <stp/>
        <stp>YahooFinanceHistoricalDays</stp>
        <stp>NZDUSD=X</stp>
        <stp/>
        <stp>High</stp>
        <tr r="F10" s="2"/>
      </tp>
      <tp>
        <v>1.1648359298706055</v>
        <stp/>
        <stp>YahooFinanceHistoricalDays</stp>
        <stp>EURUSD=X</stp>
        <stp/>
        <stp>Low</stp>
        <tr r="G6" s="2"/>
      </tp>
      <tp>
        <v>43245</v>
        <stp/>
        <stp>YahooFinanceHistoricalDays</stp>
        <stp>USDCAD=X</stp>
        <stp/>
        <stp>Date</stp>
        <tr r="D8" s="2"/>
      </tp>
      <tp>
        <v>43245</v>
        <stp/>
        <stp>YahooFinanceHistoricalDays</stp>
        <stp>USDCHF=X</stp>
        <stp/>
        <stp>Date</stp>
        <tr r="D12" s="2"/>
      </tp>
      <tp>
        <v>0.69290947914123535</v>
        <stp/>
        <stp>YahooFinanceHistoricalDays</stp>
        <stp>NZDUSD=X</stp>
        <stp/>
        <stp>PrevClose</stp>
        <tr r="O10" s="2"/>
      </tp>
      <tp>
        <v>0.99414998292922974</v>
        <stp/>
        <stp>YahooFinanceHistoricalDays</stp>
        <stp>USDCHF=X</stp>
        <stp/>
        <stp>PrevClose</stp>
        <tr r="O12" s="2"/>
      </tp>
      <tp>
        <v>109.72100067138672</v>
        <stp/>
        <stp>YahooFinanceHistoricalDays</stp>
        <stp>USDJPY=X</stp>
        <stp/>
        <stp>High</stp>
        <tr r="F11" s="2"/>
      </tp>
      <tp>
        <v>8.7614202499389648</v>
        <stp/>
        <stp>YahooFinanceHistoricalDays</stp>
        <stp>USDSEK=X</stp>
        <stp/>
        <stp>Open</stp>
        <tr r="E13" s="2"/>
      </tp>
      <tp>
        <v>0.75700229406356812</v>
        <stp/>
        <stp>YahooFinanceHistoricalDays</stp>
        <stp>AUDUSD=X</stp>
        <stp/>
        <stp>Open</stp>
        <tr r="E9" s="2"/>
      </tp>
      <tp>
        <v>1.3384014368057251</v>
        <stp/>
        <stp>YahooFinanceHistoricalDays</stp>
        <stp>GBPUSD=X</stp>
        <stp/>
        <stp>Open</stp>
        <tr r="E7" s="2"/>
      </tp>
      <tp>
        <v>1.1723191738128662</v>
        <stp/>
        <stp>YahooFinanceHistoricalDays</stp>
        <stp>EURUSD=X</stp>
        <stp/>
        <stp>Open</stp>
        <tr r="E6" s="2"/>
      </tp>
      <tp>
        <v>0.69312077760696411</v>
        <stp/>
        <stp>YahooFinanceHistoricalDays</stp>
        <stp>NZDUSD=X</stp>
        <stp/>
        <stp>Open</stp>
        <tr r="E10" s="2"/>
      </tp>
      <tp>
        <v>1.3570362329483032</v>
        <stp/>
        <stp>YahooFinanceHistoricalDays</stp>
        <stp>GBPUSD=X</stp>
        <stp>43229</stp>
        <stp>PrevClose</stp>
        <tr r="N18" s="1"/>
      </tp>
      <tp>
        <v>1.3548300266265869</v>
        <stp/>
        <stp>YahooFinanceHistoricalDays</stp>
        <stp>GBPUSD=X</stp>
        <stp>43238</stp>
        <stp>PrevClose</stp>
        <tr r="N11" s="1"/>
      </tp>
      <tp>
        <v>1.3531982898712158</v>
        <stp/>
        <stp>YahooFinanceHistoricalDays</stp>
        <stp>GBPUSD=X</stp>
        <stp>43228</stp>
        <stp>PrevClose</stp>
        <tr r="N19" s="1"/>
      </tp>
      <tp>
        <v>1.1710150241851807</v>
        <stp/>
        <stp>YahooFinanceHistoricalDays</stp>
        <stp>EURUSD=X</stp>
        <stp/>
        <stp>PrevClose</stp>
        <tr r="O6" s="2"/>
      </tp>
      <tp>
        <v>0.75505894422531128</v>
        <stp/>
        <stp>YahooFinanceHistoricalDays</stp>
        <stp>AUDUSD=X</stp>
        <stp/>
        <stp>Low</stp>
        <tr r="G9" s="2"/>
      </tp>
      <tp>
        <v>0.69074130058288574</v>
        <stp/>
        <stp>YahooFinanceHistoricalDays</stp>
        <stp>NZDUSD=X</stp>
        <stp/>
        <stp>Low</stp>
        <tr r="G10" s="2"/>
      </tp>
      <tp>
        <v>8.6743698120117187</v>
        <stp/>
        <stp>YahooFinanceHistoricalDays</stp>
        <stp>USDSEK=X</stp>
        <stp/>
        <stp>Low</stp>
        <tr r="G13" s="2"/>
      </tp>
      <tp>
        <v>109.11900329589844</v>
        <stp/>
        <stp>YahooFinanceHistoricalDays</stp>
        <stp>USDJPY=X</stp>
        <stp/>
        <stp>Low</stp>
        <tr r="G11" s="2"/>
      </tp>
      <tp>
        <v>1.2881100177764893</v>
        <stp/>
        <stp>YahooFinanceHistoricalDays</stp>
        <stp>USDCAD=X</stp>
        <stp/>
        <stp>Low</stp>
        <tr r="G8" s="2"/>
      </tp>
      <tp>
        <v>0.99040001630783081</v>
        <stp/>
        <stp>YahooFinanceHistoricalDays</stp>
        <stp>USDCHF=X</stp>
        <stp/>
        <stp>Low</stp>
        <tr r="G12" s="2"/>
      </tp>
      <tp>
        <v>1.3500195741653442</v>
        <stp/>
        <stp>YahooFinanceHistoricalDays</stp>
        <stp>GBPUSD=X</stp>
        <stp>43237</stp>
        <stp>PrevClose</stp>
        <tr r="N12" s="1"/>
      </tp>
      <tp>
        <v>1.3572388887405396</v>
        <stp/>
        <stp>YahooFinanceHistoricalDays</stp>
        <stp>GBPUSD=X</stp>
        <stp>43227</stp>
        <stp>PrevClose</stp>
        <tr r="N20" s="1"/>
      </tp>
      <tp>
        <v>1.3562448024749756</v>
        <stp/>
        <stp>YahooFinanceHistoricalDays</stp>
        <stp>GBPUSD=X</stp>
        <stp>43236</stp>
        <stp>PrevClose</stp>
        <tr r="N13" s="1"/>
      </tp>
      <tp>
        <v>1.2834000587463379</v>
        <stp/>
        <stp>YahooFinanceHistoricalDays</stp>
        <stp>USDCAD=X</stp>
        <stp/>
        <stp>PrevClose</stp>
        <tr r="O8" s="2"/>
      </tp>
      <tp>
        <v>1.3371307849884033</v>
        <stp/>
        <stp>YahooFinanceHistoricalDays</stp>
        <stp>GBPUSD=X</stp>
        <stp/>
        <stp>PrevClose</stp>
        <tr r="O7" s="2"/>
      </tp>
      <tp>
        <v>1.2985199689865112</v>
        <stp/>
        <stp>YahooFinanceHistoricalDays</stp>
        <stp>USDCAD=X</stp>
        <stp/>
        <stp>High</stp>
        <tr r="F8" s="2"/>
      </tp>
      <tp>
        <v>0.99365001916885376</v>
        <stp/>
        <stp>YahooFinanceHistoricalDays</stp>
        <stp>USDCHF=X</stp>
        <stp/>
        <stp>High</stp>
        <tr r="F12" s="2"/>
      </tp>
      <tp>
        <v>1.3553808927536011</v>
        <stp/>
        <stp>YahooFinanceHistoricalDays</stp>
        <stp>GBPUSD=X</stp>
        <stp>43235</stp>
        <stp>PrevClose</stp>
        <tr r="N14" s="1"/>
      </tp>
      <tp>
        <v>1.3371307849884033</v>
        <stp/>
        <stp>YahooFinanceHistoricalDays</stp>
        <stp>GBPUSD=X</stp>
        <stp>43245</stp>
        <stp>PrevClose</stp>
        <tr r="N6" s="1"/>
      </tp>
      <tp>
        <v>1.3582526445388794</v>
        <stp/>
        <stp>YahooFinanceHistoricalDays</stp>
        <stp>GBPUSD=X</stp>
        <stp>43222</stp>
        <stp>Low</stp>
        <tr r="E23" s="1"/>
      </tp>
      <tp>
        <v>1.3540228605270386</v>
        <stp/>
        <stp>YahooFinanceHistoricalDays</stp>
        <stp>GBPUSD=X</stp>
        <stp>43223</stp>
        <stp>Low</stp>
        <tr r="E22" s="1"/>
      </tp>
      <tp>
        <v>1.3716667890548706</v>
        <stp/>
        <stp>YahooFinanceHistoricalDays</stp>
        <stp>GBPUSD=X</stp>
        <stp>43220</stp>
        <stp>Low</stp>
        <tr r="E25" s="1"/>
      </tp>
      <tp>
        <v>1.3591018915176392</v>
        <stp/>
        <stp>YahooFinanceHistoricalDays</stp>
        <stp>GBPUSD=X</stp>
        <stp>43221</stp>
        <stp>Low</stp>
        <tr r="E24" s="1"/>
      </tp>
      <tp>
        <v>1.3517167568206787</v>
        <stp/>
        <stp>YahooFinanceHistoricalDays</stp>
        <stp>GBPUSD=X</stp>
        <stp>43227</stp>
        <stp>Low</stp>
        <tr r="E20" s="1"/>
      </tp>
      <tp>
        <v>1.3494548797607422</v>
        <stp/>
        <stp>YahooFinanceHistoricalDays</stp>
        <stp>GBPUSD=X</stp>
        <stp>43224</stp>
        <stp>Low</stp>
        <tr r="E21" s="1"/>
      </tp>
      <tp>
        <v>1.3485630750656128</v>
        <stp/>
        <stp>YahooFinanceHistoricalDays</stp>
        <stp>GBPUSD=X</stp>
        <stp>43228</stp>
        <stp>Low</stp>
        <tr r="E19" s="1"/>
      </tp>
      <tp>
        <v>1.350001335144043</v>
        <stp/>
        <stp>YahooFinanceHistoricalDays</stp>
        <stp>GBPUSD=X</stp>
        <stp>43229</stp>
        <stp>Low</stp>
        <tr r="E18" s="1"/>
      </tp>
      <tp>
        <v>1.3461849689483643</v>
        <stp/>
        <stp>YahooFinanceHistoricalDays</stp>
        <stp>GBPUSD=X</stp>
        <stp>43230</stp>
        <stp>Low</stp>
        <tr r="E17" s="1"/>
      </tp>
      <tp>
        <v>1.3503477573394775</v>
        <stp/>
        <stp>YahooFinanceHistoricalDays</stp>
        <stp>GBPUSD=X</stp>
        <stp>43231</stp>
        <stp>Low</stp>
        <tr r="E16" s="1"/>
      </tp>
      <tp>
        <v>1.3457863330841064</v>
        <stp/>
        <stp>YahooFinanceHistoricalDays</stp>
        <stp>GBPUSD=X</stp>
        <stp>43236</stp>
        <stp>Low</stp>
        <tr r="E13" s="1"/>
      </tp>
      <tp>
        <v>1.347563624382019</v>
        <stp/>
        <stp>YahooFinanceHistoricalDays</stp>
        <stp>GBPUSD=X</stp>
        <stp>43237</stp>
        <stp>Low</stp>
        <tr r="E12" s="1"/>
      </tp>
      <tp>
        <v>1.3544812202453613</v>
        <stp/>
        <stp>YahooFinanceHistoricalDays</stp>
        <stp>GBPUSD=X</stp>
        <stp>43234</stp>
        <stp>Low</stp>
        <tr r="E15" s="1"/>
      </tp>
      <tp>
        <v>1.3452974557876587</v>
        <stp/>
        <stp>YahooFinanceHistoricalDays</stp>
        <stp>GBPUSD=X</stp>
        <stp>43235</stp>
        <stp>Low</stp>
        <tr r="E14" s="1"/>
      </tp>
      <tp>
        <v>1.3456233739852905</v>
        <stp/>
        <stp>YahooFinanceHistoricalDays</stp>
        <stp>GBPUSD=X</stp>
        <stp>43238</stp>
        <stp>Low</stp>
        <tr r="E11" s="1"/>
      </tp>
      <tp>
        <v>1.3414356708526611</v>
        <stp/>
        <stp>YahooFinanceHistoricalDays</stp>
        <stp>GBPUSD=X</stp>
        <stp>43242</stp>
        <stp>Low</stp>
        <tr r="E9" s="1"/>
      </tp>
      <tp>
        <v>1.3307960033416748</v>
        <stp/>
        <stp>YahooFinanceHistoricalDays</stp>
        <stp>GBPUSD=X</stp>
        <stp>43243</stp>
        <stp>Low</stp>
        <tr r="E8" s="1"/>
      </tp>
      <tp>
        <v>1.3392976522445679</v>
        <stp/>
        <stp>YahooFinanceHistoricalDays</stp>
        <stp>GBPUSD=X</stp>
        <stp>43241</stp>
        <stp>Low</stp>
        <tr r="E10" s="1"/>
      </tp>
      <tp>
        <v>1.3350956439971924</v>
        <stp/>
        <stp>YahooFinanceHistoricalDays</stp>
        <stp>GBPUSD=X</stp>
        <stp>43244</stp>
        <stp>Low</stp>
        <tr r="E7" s="1"/>
      </tp>
      <tp>
        <v>1.330672025680542</v>
        <stp/>
        <stp>YahooFinanceHistoricalDays</stp>
        <stp>GBPUSD=X</stp>
        <stp>43245</stp>
        <stp>Low</stp>
        <tr r="E6" s="1"/>
      </tp>
      <tp>
        <v>-1.4734268188476563E-4</v>
        <stp/>
        <stp>YahooFinanceHistoricalDays</stp>
        <stp>GBPUSD=X</stp>
        <stp>43224</stp>
        <stp>Change</stp>
        <tr r="H21" s="1"/>
      </tp>
      <tp>
        <v>-4.0405988693237305E-3</v>
        <stp/>
        <stp>YahooFinanceHistoricalDays</stp>
        <stp>GBPUSD=X</stp>
        <stp>43227</stp>
        <stp>Change</stp>
        <tr r="H20" s="1"/>
      </tp>
      <tp>
        <v>-1.4836311340332031E-2</v>
        <stp/>
        <stp>YahooFinanceHistoricalDays</stp>
        <stp>GBPUSD=X</stp>
        <stp>43220</stp>
        <stp>Change</stp>
        <tr r="H25" s="1"/>
      </tp>
      <tp>
        <v>1.1372566223144531E-4</v>
        <stp/>
        <stp>YahooFinanceHistoricalDays</stp>
        <stp>GBPUSD=X</stp>
        <stp>43221</stp>
        <stp>Change</stp>
        <tr r="H24" s="1"/>
      </tp>
      <tp>
        <v>-1.6287803649902344E-2</v>
        <stp/>
        <stp>YahooFinanceHistoricalDays</stp>
        <stp>GBPUSD=X</stp>
        <stp>43222</stp>
        <stp>Change</stp>
        <tr r="H23" s="1"/>
      </tp>
      <tp>
        <v>-3.5467147827148438E-3</v>
        <stp/>
        <stp>YahooFinanceHistoricalDays</stp>
        <stp>GBPUSD=X</stp>
        <stp>43223</stp>
        <stp>Change</stp>
        <tr r="H22" s="1"/>
      </tp>
      <tp>
        <v>3.8379430770874023E-3</v>
        <stp/>
        <stp>YahooFinanceHistoricalDays</stp>
        <stp>GBPUSD=X</stp>
        <stp>43228</stp>
        <stp>Change</stp>
        <tr r="H19" s="1"/>
      </tp>
      <tp>
        <v>-1.6921758651733398E-3</v>
        <stp/>
        <stp>YahooFinanceHistoricalDays</stp>
        <stp>GBPUSD=X</stp>
        <stp>43229</stp>
        <stp>Change</stp>
        <tr r="H18" s="1"/>
      </tp>
      <tp>
        <v>3.0426979064941406E-3</v>
        <stp/>
        <stp>YahooFinanceHistoricalDays</stp>
        <stp>GBPUSD=X</stp>
        <stp>43234</stp>
        <stp>Change</stp>
        <tr r="H15" s="1"/>
      </tp>
      <tp>
        <v>8.6390972137451172E-4</v>
        <stp/>
        <stp>YahooFinanceHistoricalDays</stp>
        <stp>GBPUSD=X</stp>
        <stp>43235</stp>
        <stp>Change</stp>
        <tr r="H14" s="1"/>
      </tp>
      <tp>
        <v>-6.2252283096313477E-3</v>
        <stp/>
        <stp>YahooFinanceHistoricalDays</stp>
        <stp>GBPUSD=X</stp>
        <stp>43236</stp>
        <stp>Change</stp>
        <tr r="H13" s="1"/>
      </tp>
      <tp>
        <v>4.8104524612426758E-3</v>
        <stp/>
        <stp>YahooFinanceHistoricalDays</stp>
        <stp>GBPUSD=X</stp>
        <stp>43237</stp>
        <stp>Change</stp>
        <tr r="H12" s="1"/>
      </tp>
      <tp>
        <v>-8.81195068359375E-4</v>
        <stp/>
        <stp>YahooFinanceHistoricalDays</stp>
        <stp>GBPUSD=X</stp>
        <stp>43230</stp>
        <stp>Change</stp>
        <tr r="H17" s="1"/>
      </tp>
      <tp>
        <v>-2.1246671676635742E-3</v>
        <stp/>
        <stp>YahooFinanceHistoricalDays</stp>
        <stp>GBPUSD=X</stp>
        <stp>43231</stp>
        <stp>Change</stp>
        <tr r="H16" s="1"/>
      </tp>
      <tp>
        <v>-3.2960176467895508E-3</v>
        <stp/>
        <stp>YahooFinanceHistoricalDays</stp>
        <stp>GBPUSD=X</stp>
        <stp>43238</stp>
        <stp>Change</stp>
        <tr r="H11" s="1"/>
      </tp>
      <tp>
        <v>-6.9732666015625E-3</v>
        <stp/>
        <stp>YahooFinanceHistoricalDays</stp>
        <stp>GBPUSD=X</stp>
        <stp>43244</stp>
        <stp>Change</stp>
        <tr r="H7" s="1"/>
      </tp>
      <tp>
        <v>1.216888427734375E-3</v>
        <stp/>
        <stp>YahooFinanceHistoricalDays</stp>
        <stp>GBPUSD=X</stp>
        <stp>43245</stp>
        <stp>Change</stp>
        <tr r="H6" s="1"/>
      </tp>
      <tp>
        <v>-3.825068473815918E-3</v>
        <stp/>
        <stp>YahooFinanceHistoricalDays</stp>
        <stp>GBPUSD=X</stp>
        <stp>43241</stp>
        <stp>Change</stp>
        <tr r="H10" s="1"/>
      </tp>
      <tp>
        <v>-4.5255422592163086E-3</v>
        <stp/>
        <stp>YahooFinanceHistoricalDays</stp>
        <stp>GBPUSD=X</stp>
        <stp>43242</stp>
        <stp>Change</stp>
        <tr r="H9" s="1"/>
      </tp>
      <tp>
        <v>9.2065334320068359E-4</v>
        <stp/>
        <stp>YahooFinanceHistoricalDays</stp>
        <stp>GBPUSD=X</stp>
        <stp>43243</stp>
        <stp>Change</stp>
        <tr r="H8" s="1"/>
      </tp>
      <tp>
        <v>43245</v>
        <stp/>
        <stp>YahooFinanceHistoricalDays</stp>
        <stp>USDJPY=X</stp>
        <stp/>
        <stp>Date</stp>
        <tr r="D11" s="2"/>
      </tp>
      <tp>
        <v>1.3523381948471069</v>
        <stp/>
        <stp>YahooFinanceHistoricalDays</stp>
        <stp>GBPUSD=X</stp>
        <stp>43234</stp>
        <stp>PrevClose</stp>
        <tr r="N15" s="1"/>
      </tp>
      <tp>
        <v>1.3573862314224243</v>
        <stp/>
        <stp>YahooFinanceHistoricalDays</stp>
        <stp>GBPUSD=X</stp>
        <stp>43224</stp>
        <stp>PrevClose</stp>
        <tr r="N21" s="1"/>
      </tp>
      <tp>
        <v>1.3441040515899658</v>
        <stp/>
        <stp>YahooFinanceHistoricalDays</stp>
        <stp>GBPUSD=X</stp>
        <stp>43244</stp>
        <stp>PrevClose</stp>
        <tr r="N7" s="1"/>
      </tp>
      <tp>
        <v>0.75671589374542236</v>
        <stp/>
        <stp>YahooFinanceHistoricalDays</stp>
        <stp>AUDUSD=X</stp>
        <stp/>
        <stp>PrevClose</stp>
        <tr r="O9" s="2"/>
      </tp>
      <tp>
        <v>1.3609329462051392</v>
        <stp/>
        <stp>YahooFinanceHistoricalDays</stp>
        <stp>GBPUSD=X</stp>
        <stp>43223</stp>
        <stp>PrevClose</stp>
        <tr r="N22" s="1"/>
      </tp>
      <tp>
        <v>1.3431833982467651</v>
        <stp/>
        <stp>YahooFinanceHistoricalDays</stp>
        <stp>GBPUSD=X</stp>
        <stp>43243</stp>
        <stp>PrevClose</stp>
        <tr r="N8" s="1"/>
      </tp>
      <tp>
        <v>1.3772207498550415</v>
        <stp/>
        <stp>YahooFinanceHistoricalDays</stp>
        <stp>GBPUSD=X</stp>
        <stp>43222</stp>
        <stp>PrevClose</stp>
        <tr r="N23" s="1"/>
      </tp>
      <tp>
        <v>1.3477089405059814</v>
        <stp/>
        <stp>YahooFinanceHistoricalDays</stp>
        <stp>GBPUSD=X</stp>
        <stp>43242</stp>
        <stp>PrevClose</stp>
        <tr r="N9" s="1"/>
      </tp>
      <tp>
        <v>8.7465496063232422</v>
        <stp/>
        <stp>YahooFinanceHistoricalDays</stp>
        <stp>USDSEK=X</stp>
        <stp/>
        <stp>PrevClose</stp>
        <tr r="O13" s="2"/>
      </tp>
      <tp>
        <v>1.3544628620147705</v>
        <stp/>
        <stp>YahooFinanceHistoricalDays</stp>
        <stp>GBPUSD=X</stp>
        <stp>43231</stp>
        <stp>PrevClose</stp>
        <tr r="N16" s="1"/>
      </tp>
      <tp>
        <v>1.3771070241928101</v>
        <stp/>
        <stp>YahooFinanceHistoricalDays</stp>
        <stp>GBPUSD=X</stp>
        <stp>43221</stp>
        <stp>PrevClose</stp>
        <tr r="N24" s="1"/>
      </tp>
      <tp>
        <v>1.3515340089797974</v>
        <stp/>
        <stp>YahooFinanceHistoricalDays</stp>
        <stp>GBPUSD=X</stp>
        <stp>43241</stp>
        <stp>PrevClose</stp>
        <tr r="N10" s="1"/>
      </tp>
      <tp>
        <v>1.3553440570831299</v>
        <stp/>
        <stp>YahooFinanceHistoricalDays</stp>
        <stp>GBPUSD=X</stp>
        <stp>43230</stp>
        <stp>PrevClose</stp>
        <tr r="N17" s="1"/>
      </tp>
      <tp>
        <v>1.3919433355331421</v>
        <stp/>
        <stp>YahooFinanceHistoricalDays</stp>
        <stp>GBPUSD=X</stp>
        <stp>43220</stp>
        <stp>PrevClose</stp>
        <tr r="N25" s="1"/>
      </tp>
      <tp>
        <v>0.75493842592592597</v>
        <stp/>
        <stp>YahooFinanceHistoricalDays</stp>
        <stp>GBPUSD=X</stp>
        <stp/>
        <stp>rtd_LastUpdateTime</stp>
        <tr r="T7" s="2"/>
      </tp>
      <tp>
        <v>1.3371486663818359</v>
        <stp/>
        <stp>YahooFinanceHistoricalDays</stp>
        <stp>GBPUSD=X</stp>
        <stp>43245</stp>
        <stp>PrevOpen</stp>
        <tr r="K6" s="1"/>
      </tp>
      <tp>
        <v>1.3444474935531616</v>
        <stp/>
        <stp>YahooFinanceHistoricalDays</stp>
        <stp>GBPUSD=X</stp>
        <stp>43244</stp>
        <stp>PrevOpen</stp>
        <tr r="K7" s="1"/>
      </tp>
      <tp>
        <v>1.3512418270111084</v>
        <stp/>
        <stp>YahooFinanceHistoricalDays</stp>
        <stp>GBPUSD=X</stp>
        <stp>43241</stp>
        <stp>PrevOpen</stp>
        <tr r="K10" s="1"/>
      </tp>
      <tp>
        <v>1.3430931568145752</v>
        <stp/>
        <stp>YahooFinanceHistoricalDays</stp>
        <stp>GBPUSD=X</stp>
        <stp>43243</stp>
        <stp>PrevOpen</stp>
        <tr r="K8" s="1"/>
      </tp>
      <tp>
        <v>1.3475998640060425</v>
        <stp/>
        <stp>YahooFinanceHistoricalDays</stp>
        <stp>GBPUSD=X</stp>
        <stp>43242</stp>
        <stp>PrevOpen</stp>
        <tr r="K9" s="1"/>
      </tp>
      <tp>
        <v>1.3550318479537964</v>
        <stp/>
        <stp>YahooFinanceHistoricalDays</stp>
        <stp>GBPUSD=X</stp>
        <stp>43235</stp>
        <stp>PrevOpen</stp>
        <tr r="K14" s="1"/>
      </tp>
      <tp>
        <v>1.3524478673934937</v>
        <stp/>
        <stp>YahooFinanceHistoricalDays</stp>
        <stp>GBPUSD=X</stp>
        <stp>43234</stp>
        <stp>PrevOpen</stp>
        <tr r="K15" s="1"/>
      </tp>
      <tp>
        <v>1.3502565622329712</v>
        <stp/>
        <stp>YahooFinanceHistoricalDays</stp>
        <stp>GBPUSD=X</stp>
        <stp>43237</stp>
        <stp>PrevOpen</stp>
        <tr r="K12" s="1"/>
      </tp>
      <tp>
        <v>1.3561160564422607</v>
        <stp/>
        <stp>YahooFinanceHistoricalDays</stp>
        <stp>GBPUSD=X</stp>
        <stp>43236</stp>
        <stp>PrevOpen</stp>
        <tr r="K13" s="1"/>
      </tp>
      <tp>
        <v>1.3546464443206787</v>
        <stp/>
        <stp>YahooFinanceHistoricalDays</stp>
        <stp>GBPUSD=X</stp>
        <stp>43231</stp>
        <stp>PrevOpen</stp>
        <tr r="K16" s="1"/>
      </tp>
      <tp>
        <v>1.3553808927536011</v>
        <stp/>
        <stp>YahooFinanceHistoricalDays</stp>
        <stp>GBPUSD=X</stp>
        <stp>43230</stp>
        <stp>PrevOpen</stp>
        <tr r="K17" s="1"/>
      </tp>
      <tp>
        <v>1.3550136089324951</v>
        <stp/>
        <stp>YahooFinanceHistoricalDays</stp>
        <stp>GBPUSD=X</stp>
        <stp>43238</stp>
        <stp>PrevOpen</stp>
        <tr r="K11" s="1"/>
      </tp>
      <tp>
        <v>43246</v>
        <stp/>
        <stp>YahooFinanceHistoricalDays</stp>
        <stp>USDJPY=X</stp>
        <stp/>
        <stp>rtd_LastUpdateDate</stp>
        <tr r="S11" s="2"/>
      </tp>
      <tp>
        <v>1.3573677539825439</v>
        <stp/>
        <stp>YahooFinanceHistoricalDays</stp>
        <stp>GBPUSD=X</stp>
        <stp>43224</stp>
        <stp>PrevOpen</stp>
        <tr r="K21" s="1"/>
      </tp>
      <tp>
        <v>1.3572388887405396</v>
        <stp/>
        <stp>YahooFinanceHistoricalDays</stp>
        <stp>GBPUSD=X</stp>
        <stp>43227</stp>
        <stp>PrevOpen</stp>
        <tr r="K20" s="1"/>
      </tp>
      <tp>
        <v>1.3769931793212891</v>
        <stp/>
        <stp>YahooFinanceHistoricalDays</stp>
        <stp>GBPUSD=X</stp>
        <stp>43221</stp>
        <stp>PrevOpen</stp>
        <tr r="K24" s="1"/>
      </tp>
      <tp>
        <v>1.3917109966278076</v>
        <stp/>
        <stp>YahooFinanceHistoricalDays</stp>
        <stp>GBPUSD=X</stp>
        <stp>43220</stp>
        <stp>PrevOpen</stp>
        <tr r="K25" s="1"/>
      </tp>
      <tp>
        <v>1.36106276512146</v>
        <stp/>
        <stp>YahooFinanceHistoricalDays</stp>
        <stp>GBPUSD=X</stp>
        <stp>43223</stp>
        <stp>PrevOpen</stp>
        <tr r="K22" s="1"/>
      </tp>
      <tp>
        <v>1.3772207498550415</v>
        <stp/>
        <stp>YahooFinanceHistoricalDays</stp>
        <stp>GBPUSD=X</stp>
        <stp>43222</stp>
        <stp>PrevOpen</stp>
        <tr r="K23" s="1"/>
      </tp>
      <tp>
        <v>1.3569257259368896</v>
        <stp/>
        <stp>YahooFinanceHistoricalDays</stp>
        <stp>GBPUSD=X</stp>
        <stp>43229</stp>
        <stp>PrevOpen</stp>
        <tr r="K18" s="1"/>
      </tp>
      <tp>
        <v>1.3533265590667725</v>
        <stp/>
        <stp>YahooFinanceHistoricalDays</stp>
        <stp>GBPUSD=X</stp>
        <stp>43228</stp>
        <stp>PrevOpen</stp>
        <tr r="K19" s="1"/>
      </tp>
      <tp>
        <v>43236</v>
        <stp/>
        <stp>YahooFinanceHistoricalDays</stp>
        <stp>GBPUSD=X</stp>
        <stp>TradingDay</stp>
        <stp>8</stp>
        <tr r="Q13" s="1"/>
      </tp>
      <tp>
        <v>43235</v>
        <stp/>
        <stp>YahooFinanceHistoricalDays</stp>
        <stp>GBPUSD=X</stp>
        <stp>TradingDay</stp>
        <stp>9</stp>
        <tr r="Q14" s="1"/>
      </tp>
      <tp>
        <v>43244</v>
        <stp/>
        <stp>YahooFinanceHistoricalDays</stp>
        <stp>GBPUSD=X</stp>
        <stp>TradingDay</stp>
        <stp>2</stp>
        <tr r="Q7" s="1"/>
      </tp>
      <tp>
        <v>43243</v>
        <stp/>
        <stp>YahooFinanceHistoricalDays</stp>
        <stp>GBPUSD=X</stp>
        <stp>TradingDay</stp>
        <stp>3</stp>
        <tr r="Q8" s="1"/>
      </tp>
      <tp>
        <v>43245</v>
        <stp/>
        <stp>YahooFinanceHistoricalDays</stp>
        <stp>GBPUSD=X</stp>
        <stp>TradingDay</stp>
        <stp>1</stp>
        <tr r="Q6" s="1"/>
      </tp>
      <tp>
        <v>43238</v>
        <stp/>
        <stp>YahooFinanceHistoricalDays</stp>
        <stp>GBPUSD=X</stp>
        <stp>TradingDay</stp>
        <stp>6</stp>
        <tr r="Q11" s="1"/>
      </tp>
      <tp>
        <v>43237</v>
        <stp/>
        <stp>YahooFinanceHistoricalDays</stp>
        <stp>GBPUSD=X</stp>
        <stp>TradingDay</stp>
        <stp>7</stp>
        <tr r="Q12" s="1"/>
      </tp>
      <tp>
        <v>43242</v>
        <stp/>
        <stp>YahooFinanceHistoricalDays</stp>
        <stp>GBPUSD=X</stp>
        <stp>TradingDay</stp>
        <stp>4</stp>
        <tr r="Q9" s="1"/>
      </tp>
      <tp>
        <v>43241</v>
        <stp/>
        <stp>YahooFinanceHistoricalDays</stp>
        <stp>GBPUSD=X</stp>
        <stp>TradingDay</stp>
        <stp>5</stp>
        <tr r="Q10" s="1"/>
      </tp>
      <tp>
        <v>43246</v>
        <stp/>
        <stp>YahooFinanceHistoricalDays</stp>
        <stp>GBPUSD=X</stp>
        <stp/>
        <stp>rtd_LastUpdateDate</stp>
        <tr r="S7" s="2"/>
      </tp>
      <tp>
        <v>0.75499726851851856</v>
        <stp/>
        <stp>YahooFinanceHistoricalDays</stp>
        <stp>USDJPY=X</stp>
        <stp/>
        <stp>rtd_LastUpdateTime</stp>
        <tr r="T11" s="2"/>
      </tp>
      <tp>
        <v>43246</v>
        <stp/>
        <stp>YahooFinanceHistoricalDays</stp>
        <stp>NZDUSD=X</stp>
        <stp/>
        <stp>rtd_LastUpdateDate</stp>
        <tr r="S10" s="2"/>
      </tp>
      <tp>
        <v>0.75488261574074078</v>
        <stp/>
        <stp>YahooFinanceHistoricalDays</stp>
        <stp>USDCAD=X</stp>
        <stp/>
        <stp>rtd_LastUpdateTime</stp>
        <tr r="T8" s="2"/>
      </tp>
      <tp>
        <v>0.75489756944444442</v>
        <stp/>
        <stp>YahooFinanceHistoricalDays</stp>
        <stp>USDCHF=X</stp>
        <stp/>
        <stp>rtd_LastUpdateTime</stp>
        <tr r="T12" s="2"/>
      </tp>
      <tp>
        <v>43246</v>
        <stp/>
        <stp>YahooFinanceHistoricalDays</stp>
        <stp>USDSEK=X</stp>
        <stp/>
        <stp>rtd_LastUpdateDate</stp>
        <tr r="S13" s="2"/>
      </tp>
      <tp>
        <v>0.75491373842592591</v>
        <stp/>
        <stp>YahooFinanceHistoricalDays</stp>
        <stp>AUDUSD=X</stp>
        <stp/>
        <stp>rtd_LastUpdateTime</stp>
        <tr r="T9" s="2"/>
      </tp>
      <tp>
        <v>0.75496217592592596</v>
        <stp/>
        <stp>YahooFinanceHistoricalDays</stp>
        <stp>EURUSD=X</stp>
        <stp/>
        <stp>rtd_LastUpdateTime</stp>
        <tr r="T6" s="2"/>
      </tp>
      <tp>
        <v>0.75497704861111115</v>
        <stp/>
        <stp>YahooFinanceHistoricalDays</stp>
        <stp>NZDUSD=X</stp>
        <stp/>
        <stp>rtd_LastUpdateTime</stp>
        <tr r="T10" s="2"/>
      </tp>
      <tp>
        <v>43246</v>
        <stp/>
        <stp>YahooFinanceHistoricalDays</stp>
        <stp>USDCAD=X</stp>
        <stp/>
        <stp>rtd_LastUpdateDate</stp>
        <tr r="S8" s="2"/>
      </tp>
      <tp>
        <v>1.3422459363937378</v>
        <stp/>
        <stp>YahooFinanceHistoricalDays</stp>
        <stp>GBPUSD=X</stp>
        <stp>43245</stp>
        <stp>PrevHigh</stp>
        <tr r="M6" s="1"/>
      </tp>
      <tp>
        <v>1.3444474935531616</v>
        <stp/>
        <stp>YahooFinanceHistoricalDays</stp>
        <stp>GBPUSD=X</stp>
        <stp>43244</stp>
        <stp>PrevHigh</stp>
        <tr r="M7" s="1"/>
      </tp>
      <tp>
        <v>1.3490906953811646</v>
        <stp/>
        <stp>YahooFinanceHistoricalDays</stp>
        <stp>GBPUSD=X</stp>
        <stp>43243</stp>
        <stp>PrevHigh</stp>
        <tr r="M8" s="1"/>
      </tp>
      <tp>
        <v>1.3475998640060425</v>
        <stp/>
        <stp>YahooFinanceHistoricalDays</stp>
        <stp>GBPUSD=X</stp>
        <stp>43242</stp>
        <stp>PrevHigh</stp>
        <tr r="M9" s="1"/>
      </tp>
      <tp>
        <v>1.3528138399124146</v>
        <stp/>
        <stp>YahooFinanceHistoricalDays</stp>
        <stp>GBPUSD=X</stp>
        <stp>43241</stp>
        <stp>PrevHigh</stp>
        <tr r="M10" s="1"/>
      </tp>
      <tp>
        <v>43246</v>
        <stp/>
        <stp>YahooFinanceHistoricalDays</stp>
        <stp>USDCHF=X</stp>
        <stp/>
        <stp>rtd_LastUpdateDate</stp>
        <tr r="S12" s="2"/>
      </tp>
      <tp>
        <v>1.3586956262588501</v>
        <stp/>
        <stp>YahooFinanceHistoricalDays</stp>
        <stp>GBPUSD=X</stp>
        <stp>43227</stp>
        <stp>PrevHigh</stp>
        <tr r="M20" s="1"/>
      </tp>
      <tp>
        <v>1.3628991842269897</v>
        <stp/>
        <stp>YahooFinanceHistoricalDays</stp>
        <stp>GBPUSD=X</stp>
        <stp>43224</stp>
        <stp>PrevHigh</stp>
        <tr r="M21" s="1"/>
      </tp>
      <tp>
        <v>1.366474986076355</v>
        <stp/>
        <stp>YahooFinanceHistoricalDays</stp>
        <stp>GBPUSD=X</stp>
        <stp>43223</stp>
        <stp>PrevHigh</stp>
        <tr r="M22" s="1"/>
      </tp>
      <tp>
        <v>1.3776001930236816</v>
        <stp/>
        <stp>YahooFinanceHistoricalDays</stp>
        <stp>GBPUSD=X</stp>
        <stp>43222</stp>
        <stp>PrevHigh</stp>
        <tr r="M23" s="1"/>
      </tp>
      <tp>
        <v>1.3793102502822876</v>
        <stp/>
        <stp>YahooFinanceHistoricalDays</stp>
        <stp>GBPUSD=X</stp>
        <stp>43221</stp>
        <stp>PrevHigh</stp>
        <tr r="M24" s="1"/>
      </tp>
      <tp>
        <v>1.3935340642929077</v>
        <stp/>
        <stp>YahooFinanceHistoricalDays</stp>
        <stp>GBPUSD=X</stp>
        <stp>43220</stp>
        <stp>PrevHigh</stp>
        <tr r="M25" s="1"/>
      </tp>
      <tp>
        <v>1.3591203689575195</v>
        <stp/>
        <stp>YahooFinanceHistoricalDays</stp>
        <stp>GBPUSD=X</stp>
        <stp>43229</stp>
        <stp>PrevHigh</stp>
        <tr r="M18" s="1"/>
      </tp>
      <tp>
        <v>1.3575890064239502</v>
        <stp/>
        <stp>YahooFinanceHistoricalDays</stp>
        <stp>GBPUSD=X</stp>
        <stp>43228</stp>
        <stp>PrevHigh</stp>
        <tr r="M19" s="1"/>
      </tp>
      <tp>
        <v>1.352155327796936</v>
        <stp/>
        <stp>YahooFinanceHistoricalDays</stp>
        <stp>GBPUSD=X</stp>
        <stp>43237</stp>
        <stp>PrevHigh</stp>
        <tr r="M12" s="1"/>
      </tp>
      <tp>
        <v>1.3574045896530151</v>
        <stp/>
        <stp>YahooFinanceHistoricalDays</stp>
        <stp>GBPUSD=X</stp>
        <stp>43236</stp>
        <stp>PrevHigh</stp>
        <tr r="M13" s="1"/>
      </tp>
      <tp>
        <v>1.3607293367385864</v>
        <stp/>
        <stp>YahooFinanceHistoricalDays</stp>
        <stp>GBPUSD=X</stp>
        <stp>43235</stp>
        <stp>PrevHigh</stp>
        <tr r="M14" s="1"/>
      </tp>
      <tp>
        <v>1.3596193790435791</v>
        <stp/>
        <stp>YahooFinanceHistoricalDays</stp>
        <stp>GBPUSD=X</stp>
        <stp>43234</stp>
        <stp>PrevHigh</stp>
        <tr r="M15" s="1"/>
      </tp>
      <tp>
        <v>1.361767053604126</v>
        <stp/>
        <stp>YahooFinanceHistoricalDays</stp>
        <stp>GBPUSD=X</stp>
        <stp>43231</stp>
        <stp>PrevHigh</stp>
        <tr r="M16" s="1"/>
      </tp>
      <tp>
        <v>1.3605997562408447</v>
        <stp/>
        <stp>YahooFinanceHistoricalDays</stp>
        <stp>GBPUSD=X</stp>
        <stp>43230</stp>
        <stp>PrevHigh</stp>
        <tr r="M17" s="1"/>
      </tp>
      <tp>
        <v>1.3569257259368896</v>
        <stp/>
        <stp>YahooFinanceHistoricalDays</stp>
        <stp>GBPUSD=X</stp>
        <stp>43238</stp>
        <stp>PrevHigh</stp>
        <tr r="M11" s="1"/>
      </tp>
      <tp>
        <v>0.75486820601851856</v>
        <stp/>
        <stp>YahooFinanceHistoricalDays</stp>
        <stp>USDSEK=X</stp>
        <stp/>
        <stp>rtd_LastUpdateTime</stp>
        <tr r="T13" s="2"/>
      </tp>
      <tp>
        <v>43246</v>
        <stp/>
        <stp>YahooFinanceHistoricalDays</stp>
        <stp>EURUSD=X</stp>
        <stp/>
        <stp>rtd_LastUpdateDate</stp>
        <tr r="S6" s="2"/>
      </tp>
      <tp>
        <v>43246</v>
        <stp/>
        <stp>YahooFinanceHistoricalDays</stp>
        <stp>AUDUSD=X</stp>
        <stp/>
        <stp>rtd_LastUpdateDate</stp>
        <tr r="S9" s="2"/>
      </tp>
      <tp>
        <v>43228</v>
        <stp/>
        <stp>YahooFinanceHistoricalDays</stp>
        <stp>GBPUSD=X</stp>
        <stp>14</stp>
        <stp>Date</stp>
        <tr r="C19" s="1"/>
      </tp>
      <tp>
        <v>43227</v>
        <stp/>
        <stp>YahooFinanceHistoricalDays</stp>
        <stp>GBPUSD=X</stp>
        <stp>15</stp>
        <stp>Date</stp>
        <tr r="C20" s="1"/>
      </tp>
      <tp>
        <v>43224</v>
        <stp/>
        <stp>YahooFinanceHistoricalDays</stp>
        <stp>GBPUSD=X</stp>
        <stp>16</stp>
        <stp>Date</stp>
        <tr r="C21" s="1"/>
      </tp>
      <tp>
        <v>43223</v>
        <stp/>
        <stp>YahooFinanceHistoricalDays</stp>
        <stp>GBPUSD=X</stp>
        <stp>17</stp>
        <stp>Date</stp>
        <tr r="C22" s="1"/>
      </tp>
      <tp>
        <v>43234</v>
        <stp/>
        <stp>YahooFinanceHistoricalDays</stp>
        <stp>GBPUSD=X</stp>
        <stp>10</stp>
        <stp>Date</stp>
        <tr r="C15" s="1"/>
      </tp>
      <tp>
        <v>43231</v>
        <stp/>
        <stp>YahooFinanceHistoricalDays</stp>
        <stp>GBPUSD=X</stp>
        <stp>11</stp>
        <stp>Date</stp>
        <tr r="C16" s="1"/>
      </tp>
      <tp>
        <v>43230</v>
        <stp/>
        <stp>YahooFinanceHistoricalDays</stp>
        <stp>GBPUSD=X</stp>
        <stp>12</stp>
        <stp>Date</stp>
        <tr r="C17" s="1"/>
      </tp>
      <tp>
        <v>43229</v>
        <stp/>
        <stp>YahooFinanceHistoricalDays</stp>
        <stp>GBPUSD=X</stp>
        <stp>13</stp>
        <stp>Date</stp>
        <tr r="C18" s="1"/>
      </tp>
      <tp>
        <v>43222</v>
        <stp/>
        <stp>YahooFinanceHistoricalDays</stp>
        <stp>GBPUSD=X</stp>
        <stp>18</stp>
        <stp>Date</stp>
        <tr r="C23" s="1"/>
      </tp>
      <tp>
        <v>43221</v>
        <stp/>
        <stp>YahooFinanceHistoricalDays</stp>
        <stp>GBPUSD=X</stp>
        <stp>19</stp>
        <stp>Date</stp>
        <tr r="C24" s="1"/>
      </tp>
      <tp>
        <v>43220</v>
        <stp/>
        <stp>YahooFinanceHistoricalDays</stp>
        <stp>GBPUSD=X</stp>
        <stp>20</stp>
        <stp>Date</stp>
        <tr r="C25" s="1"/>
      </tp>
      <tp>
        <v>43246.754913738427</v>
        <stp/>
        <stp>YahooFinanceHistoricalDays</stp>
        <stp>AUDUSD=X</stp>
        <stp/>
        <stp>rtd_LastUpdate</stp>
        <tr r="R9" s="2"/>
      </tp>
      <tp>
        <v>43246.754962175924</v>
        <stp/>
        <stp>YahooFinanceHistoricalDays</stp>
        <stp>EURUSD=X</stp>
        <stp/>
        <stp>rtd_LastUpdate</stp>
        <tr r="R6" s="2"/>
      </tp>
      <tp>
        <v>43246.754882615744</v>
        <stp/>
        <stp>YahooFinanceHistoricalDays</stp>
        <stp>USDCAD=X</stp>
        <stp/>
        <stp>rtd_LastUpdate</stp>
        <tr r="R8" s="2"/>
      </tp>
      <tp t="s">
        <v/>
        <stp/>
        <stp>YahooFinanceHistoricalDays</stp>
        <stp>GBPUSD=X</stp>
        <stp>43224</stp>
        <stp>rtd_LastMessage</stp>
        <tr r="O21" s="1"/>
      </tp>
      <tp t="s">
        <v/>
        <stp/>
        <stp>YahooFinanceHistoricalDays</stp>
        <stp>GBPUSD=X</stp>
        <stp>43227</stp>
        <stp>rtd_LastMessage</stp>
        <tr r="O20" s="1"/>
      </tp>
      <tp t="s">
        <v/>
        <stp/>
        <stp>YahooFinanceHistoricalDays</stp>
        <stp>GBPUSD=X</stp>
        <stp>43220</stp>
        <stp>rtd_LastMessage</stp>
        <tr r="O25" s="1"/>
      </tp>
      <tp t="s">
        <v/>
        <stp/>
        <stp>YahooFinanceHistoricalDays</stp>
        <stp>GBPUSD=X</stp>
        <stp>43221</stp>
        <stp>rtd_LastMessage</stp>
        <tr r="O24" s="1"/>
      </tp>
      <tp t="s">
        <v/>
        <stp/>
        <stp>YahooFinanceHistoricalDays</stp>
        <stp>GBPUSD=X</stp>
        <stp>43222</stp>
        <stp>rtd_LastMessage</stp>
        <tr r="O23" s="1"/>
      </tp>
      <tp t="s">
        <v/>
        <stp/>
        <stp>YahooFinanceHistoricalDays</stp>
        <stp>GBPUSD=X</stp>
        <stp>43223</stp>
        <stp>rtd_LastMessage</stp>
        <tr r="O22" s="1"/>
      </tp>
      <tp t="s">
        <v/>
        <stp/>
        <stp>YahooFinanceHistoricalDays</stp>
        <stp>GBPUSD=X</stp>
        <stp>43228</stp>
        <stp>rtd_LastMessage</stp>
        <tr r="O19" s="1"/>
      </tp>
      <tp t="s">
        <v/>
        <stp/>
        <stp>YahooFinanceHistoricalDays</stp>
        <stp>GBPUSD=X</stp>
        <stp>43229</stp>
        <stp>rtd_LastMessage</stp>
        <tr r="O18" s="1"/>
      </tp>
      <tp t="s">
        <v/>
        <stp/>
        <stp>YahooFinanceHistoricalDays</stp>
        <stp>GBPUSD=X</stp>
        <stp>43234</stp>
        <stp>rtd_LastMessage</stp>
        <tr r="O15" s="1"/>
      </tp>
      <tp t="s">
        <v/>
        <stp/>
        <stp>YahooFinanceHistoricalDays</stp>
        <stp>GBPUSD=X</stp>
        <stp>43235</stp>
        <stp>rtd_LastMessage</stp>
        <tr r="O14" s="1"/>
      </tp>
      <tp t="s">
        <v/>
        <stp/>
        <stp>YahooFinanceHistoricalDays</stp>
        <stp>GBPUSD=X</stp>
        <stp>43236</stp>
        <stp>rtd_LastMessage</stp>
        <tr r="O13" s="1"/>
      </tp>
      <tp t="s">
        <v/>
        <stp/>
        <stp>YahooFinanceHistoricalDays</stp>
        <stp>GBPUSD=X</stp>
        <stp>43237</stp>
        <stp>rtd_LastMessage</stp>
        <tr r="O12" s="1"/>
      </tp>
      <tp t="s">
        <v/>
        <stp/>
        <stp>YahooFinanceHistoricalDays</stp>
        <stp>GBPUSD=X</stp>
        <stp>43230</stp>
        <stp>rtd_LastMessage</stp>
        <tr r="O17" s="1"/>
      </tp>
      <tp t="s">
        <v/>
        <stp/>
        <stp>YahooFinanceHistoricalDays</stp>
        <stp>GBPUSD=X</stp>
        <stp>43231</stp>
        <stp>rtd_LastMessage</stp>
        <tr r="O16" s="1"/>
      </tp>
      <tp t="s">
        <v/>
        <stp/>
        <stp>YahooFinanceHistoricalDays</stp>
        <stp>GBPUSD=X</stp>
        <stp>43238</stp>
        <stp>rtd_LastMessage</stp>
        <tr r="O11" s="1"/>
      </tp>
      <tp t="s">
        <v/>
        <stp/>
        <stp>YahooFinanceHistoricalDays</stp>
        <stp>GBPUSD=X</stp>
        <stp>43244</stp>
        <stp>rtd_LastMessage</stp>
        <tr r="O7" s="1"/>
      </tp>
      <tp t="s">
        <v/>
        <stp/>
        <stp>YahooFinanceHistoricalDays</stp>
        <stp>GBPUSD=X</stp>
        <stp>43245</stp>
        <stp>rtd_LastMessage</stp>
        <tr r="O6" s="1"/>
      </tp>
      <tp t="s">
        <v/>
        <stp/>
        <stp>YahooFinanceHistoricalDays</stp>
        <stp>GBPUSD=X</stp>
        <stp>43241</stp>
        <stp>rtd_LastMessage</stp>
        <tr r="O10" s="1"/>
      </tp>
      <tp t="s">
        <v/>
        <stp/>
        <stp>YahooFinanceHistoricalDays</stp>
        <stp>GBPUSD=X</stp>
        <stp>43242</stp>
        <stp>rtd_LastMessage</stp>
        <tr r="O9" s="1"/>
      </tp>
      <tp t="s">
        <v/>
        <stp/>
        <stp>YahooFinanceHistoricalDays</stp>
        <stp>GBPUSD=X</stp>
        <stp>43243</stp>
        <stp>rtd_LastMessage</stp>
        <tr r="O8" s="1"/>
      </tp>
      <tp>
        <v>3.3264252876441525E-4</v>
        <stp/>
        <stp>YahooFinanceHistoricalDays</stp>
        <stp>NZDUSD=X</stp>
        <stp/>
        <stp>ChangeInPercent</stp>
        <tr r="J10" s="2"/>
      </tp>
      <tp>
        <v>6.3596906830443167E-4</v>
        <stp/>
        <stp>YahooFinanceHistoricalDays</stp>
        <stp>AUDUSD=X</stp>
        <stp/>
        <stp>ChangeInPercent</stp>
        <tr r="J9" s="2"/>
      </tp>
      <tp>
        <v>1.4119947811801481E-3</v>
        <stp/>
        <stp>YahooFinanceHistoricalDays</stp>
        <stp>USDSEK=X</stp>
        <stp/>
        <stp>ChangeInPercent</stp>
        <tr r="J13" s="2"/>
      </tp>
      <tp>
        <v>-2.8667667242098238E-3</v>
        <stp/>
        <stp>YahooFinanceHistoricalDays</stp>
        <stp>USDCHF=X</stp>
        <stp/>
        <stp>ChangeInPercent</stp>
        <tr r="J12" s="2"/>
      </tp>
      <tp>
        <v>3.8179666615270058E-3</v>
        <stp/>
        <stp>YahooFinanceHistoricalDays</stp>
        <stp>USDCAD=X</stp>
        <stp/>
        <stp>ChangeInPercent</stp>
        <tr r="J8" s="2"/>
      </tp>
      <tp>
        <v>-5.0697359512524853E-3</v>
        <stp/>
        <stp>YahooFinanceHistoricalDays</stp>
        <stp>USDJPY=X</stp>
        <stp/>
        <stp>ChangeInPercent</stp>
        <tr r="J11" s="2"/>
      </tp>
      <tp>
        <v>43246.754897569444</v>
        <stp/>
        <stp>YahooFinanceHistoricalDays</stp>
        <stp>USDCHF=X</stp>
        <stp/>
        <stp>rtd_LastUpdate</stp>
        <tr r="R12" s="2"/>
      </tp>
      <tp t="s">
        <v/>
        <stp/>
        <stp>YahooFinanceHistoricalDays</stp>
        <stp>USDCAD=X</stp>
        <stp/>
        <stp>rtd_LastMessage</stp>
        <tr r="Q8" s="2"/>
      </tp>
      <tp t="s">
        <v/>
        <stp/>
        <stp>YahooFinanceHistoricalDays</stp>
        <stp>USDCHF=X</stp>
        <stp/>
        <stp>rtd_LastMessage</stp>
        <tr r="Q12" s="2"/>
      </tp>
      <tp t="s">
        <v/>
        <stp/>
        <stp>YahooFinanceHistoricalDays</stp>
        <stp>USDJPY=X</stp>
        <stp/>
        <stp>rtd_LastMessage</stp>
        <tr r="Q11" s="2"/>
      </tp>
      <tp t="s">
        <v/>
        <stp/>
        <stp>YahooFinanceHistoricalDays</stp>
        <stp>AUDUSD=X</stp>
        <stp/>
        <stp>rtd_LastMessage</stp>
        <tr r="Q9" s="2"/>
      </tp>
      <tp t="s">
        <v/>
        <stp/>
        <stp>YahooFinanceHistoricalDays</stp>
        <stp>NZDUSD=X</stp>
        <stp/>
        <stp>rtd_LastMessage</stp>
        <tr r="Q10" s="2"/>
      </tp>
      <tp t="s">
        <v/>
        <stp/>
        <stp>YahooFinanceHistoricalDays</stp>
        <stp>USDSEK=X</stp>
        <stp/>
        <stp>rtd_LastMessage</stp>
        <tr r="Q13" s="2"/>
      </tp>
      <tp>
        <v>108.97599792480469</v>
        <stp/>
        <stp>YahooFinanceHistoricalDays</stp>
        <stp>USDJPY=X</stp>
        <stp/>
        <stp>PrevLow</stp>
        <tr r="N11" s="2"/>
      </tp>
      <tp>
        <v>1.2835999727249146</v>
        <stp/>
        <stp>YahooFinanceHistoricalDays</stp>
        <stp>USDCAD=X</stp>
        <stp/>
        <stp>PrevLow</stp>
        <tr r="N8" s="2"/>
      </tp>
      <tp>
        <v>0.98860001564025879</v>
        <stp/>
        <stp>YahooFinanceHistoricalDays</stp>
        <stp>USDCHF=X</stp>
        <stp/>
        <stp>PrevLow</stp>
        <tr r="N12" s="2"/>
      </tp>
      <tp>
        <v>1.3490906953811646</v>
        <stp/>
        <stp>YahooFinanceHistoricalDays</stp>
        <stp>GBPUSD=X</stp>
        <stp>43242</stp>
        <stp>High</stp>
        <tr r="F9" s="1"/>
      </tp>
      <tp>
        <v>1.3444474935531616</v>
        <stp/>
        <stp>YahooFinanceHistoricalDays</stp>
        <stp>GBPUSD=X</stp>
        <stp>43243</stp>
        <stp>High</stp>
        <tr r="F8" s="1"/>
      </tp>
      <tp>
        <v>1.3475998640060425</v>
        <stp/>
        <stp>YahooFinanceHistoricalDays</stp>
        <stp>GBPUSD=X</stp>
        <stp>43241</stp>
        <stp>High</stp>
        <tr r="F10" s="1"/>
      </tp>
      <tp>
        <v>1.3422459363937378</v>
        <stp/>
        <stp>YahooFinanceHistoricalDays</stp>
        <stp>GBPUSD=X</stp>
        <stp>43244</stp>
        <stp>High</stp>
        <tr r="F7" s="1"/>
      </tp>
      <tp>
        <v>1.3385089635848999</v>
        <stp/>
        <stp>YahooFinanceHistoricalDays</stp>
        <stp>GBPUSD=X</stp>
        <stp>43245</stp>
        <stp>High</stp>
        <tr r="F6" s="1"/>
      </tp>
      <tp>
        <v>0.75437533855438232</v>
        <stp/>
        <stp>YahooFinanceHistoricalDays</stp>
        <stp>AUDUSD=X</stp>
        <stp/>
        <stp>PrevLow</stp>
        <tr r="N9" s="2"/>
      </tp>
      <tp>
        <v>0.6908797025680542</v>
        <stp/>
        <stp>YahooFinanceHistoricalDays</stp>
        <stp>NZDUSD=X</stp>
        <stp/>
        <stp>PrevLow</stp>
        <tr r="N10" s="2"/>
      </tp>
      <tp>
        <v>8.7204904556274414</v>
        <stp/>
        <stp>YahooFinanceHistoricalDays</stp>
        <stp>USDSEK=X</stp>
        <stp/>
        <stp>PrevLow</stp>
        <tr r="N13" s="2"/>
      </tp>
      <tp>
        <v>1.3494548797607422</v>
        <stp/>
        <stp>YahooFinanceHistoricalDays</stp>
        <stp>GBPUSD=X</stp>
        <stp>43227</stp>
        <stp>PrevLow</stp>
        <tr r="L20" s="1"/>
      </tp>
      <tp>
        <v>1.3540228605270386</v>
        <stp/>
        <stp>YahooFinanceHistoricalDays</stp>
        <stp>GBPUSD=X</stp>
        <stp>43224</stp>
        <stp>PrevLow</stp>
        <tr r="L21" s="1"/>
      </tp>
      <tp>
        <v>1.3582526445388794</v>
        <stp/>
        <stp>YahooFinanceHistoricalDays</stp>
        <stp>GBPUSD=X</stp>
        <stp>43223</stp>
        <stp>PrevLow</stp>
        <tr r="L22" s="1"/>
      </tp>
      <tp>
        <v>1.3591018915176392</v>
        <stp/>
        <stp>YahooFinanceHistoricalDays</stp>
        <stp>GBPUSD=X</stp>
        <stp>43222</stp>
        <stp>PrevLow</stp>
        <tr r="L23" s="1"/>
      </tp>
      <tp>
        <v>1.3716667890548706</v>
        <stp/>
        <stp>YahooFinanceHistoricalDays</stp>
        <stp>GBPUSD=X</stp>
        <stp>43221</stp>
        <stp>PrevLow</stp>
        <tr r="L24" s="1"/>
      </tp>
      <tp>
        <v>1.3750240802764893</v>
        <stp/>
        <stp>YahooFinanceHistoricalDays</stp>
        <stp>GBPUSD=X</stp>
        <stp>43220</stp>
        <stp>PrevLow</stp>
        <tr r="L25" s="1"/>
      </tp>
      <tp>
        <v>1.3485630750656128</v>
        <stp/>
        <stp>YahooFinanceHistoricalDays</stp>
        <stp>GBPUSD=X</stp>
        <stp>43229</stp>
        <stp>PrevLow</stp>
        <tr r="L18" s="1"/>
      </tp>
      <tp>
        <v>1.3517167568206787</v>
        <stp/>
        <stp>YahooFinanceHistoricalDays</stp>
        <stp>GBPUSD=X</stp>
        <stp>43228</stp>
        <stp>PrevLow</stp>
        <tr r="L19" s="1"/>
      </tp>
      <tp>
        <v>1.3457863330841064</v>
        <stp/>
        <stp>YahooFinanceHistoricalDays</stp>
        <stp>GBPUSD=X</stp>
        <stp>43237</stp>
        <stp>PrevLow</stp>
        <tr r="L12" s="1"/>
      </tp>
      <tp>
        <v>1.3452974557876587</v>
        <stp/>
        <stp>YahooFinanceHistoricalDays</stp>
        <stp>GBPUSD=X</stp>
        <stp>43236</stp>
        <stp>PrevLow</stp>
        <tr r="L13" s="1"/>
      </tp>
      <tp>
        <v>1.3544812202453613</v>
        <stp/>
        <stp>YahooFinanceHistoricalDays</stp>
        <stp>GBPUSD=X</stp>
        <stp>43235</stp>
        <stp>PrevLow</stp>
        <tr r="L14" s="1"/>
      </tp>
      <tp>
        <v>1.3503477573394775</v>
        <stp/>
        <stp>YahooFinanceHistoricalDays</stp>
        <stp>GBPUSD=X</stp>
        <stp>43234</stp>
        <stp>PrevLow</stp>
        <tr r="L15" s="1"/>
      </tp>
      <tp>
        <v>1.3461849689483643</v>
        <stp/>
        <stp>YahooFinanceHistoricalDays</stp>
        <stp>GBPUSD=X</stp>
        <stp>43231</stp>
        <stp>PrevLow</stp>
        <tr r="L16" s="1"/>
      </tp>
      <tp>
        <v>1.350001335144043</v>
        <stp/>
        <stp>YahooFinanceHistoricalDays</stp>
        <stp>GBPUSD=X</stp>
        <stp>43230</stp>
        <stp>PrevLow</stp>
        <tr r="L17" s="1"/>
      </tp>
      <tp>
        <v>1.347563624382019</v>
        <stp/>
        <stp>YahooFinanceHistoricalDays</stp>
        <stp>GBPUSD=X</stp>
        <stp>43238</stp>
        <stp>PrevLow</stp>
        <tr r="L11" s="1"/>
      </tp>
      <tp>
        <v>1.3350956439971924</v>
        <stp/>
        <stp>YahooFinanceHistoricalDays</stp>
        <stp>GBPUSD=X</stp>
        <stp>43245</stp>
        <stp>PrevLow</stp>
        <tr r="L6" s="1"/>
      </tp>
      <tp>
        <v>1.3307960033416748</v>
        <stp/>
        <stp>YahooFinanceHistoricalDays</stp>
        <stp>GBPUSD=X</stp>
        <stp>43244</stp>
        <stp>PrevLow</stp>
        <tr r="L7" s="1"/>
      </tp>
      <tp>
        <v>1.3414356708526611</v>
        <stp/>
        <stp>YahooFinanceHistoricalDays</stp>
        <stp>GBPUSD=X</stp>
        <stp>43243</stp>
        <stp>PrevLow</stp>
        <tr r="L8" s="1"/>
      </tp>
      <tp>
        <v>1.3392976522445679</v>
        <stp/>
        <stp>YahooFinanceHistoricalDays</stp>
        <stp>GBPUSD=X</stp>
        <stp>43242</stp>
        <stp>PrevLow</stp>
        <tr r="L9" s="1"/>
      </tp>
      <tp>
        <v>1.3456233739852905</v>
        <stp/>
        <stp>YahooFinanceHistoricalDays</stp>
        <stp>GBPUSD=X</stp>
        <stp>43241</stp>
        <stp>PrevLow</stp>
        <tr r="L10" s="1"/>
      </tp>
      <tp>
        <v>43246.754868206015</v>
        <stp/>
        <stp>YahooFinanceHistoricalDays</stp>
        <stp>USDSEK=X</stp>
        <stp/>
        <stp>rtd_LastUpdate</stp>
        <tr r="R13" s="2"/>
      </tp>
      <tp>
        <v>43246.754977048608</v>
        <stp/>
        <stp>YahooFinanceHistoricalDays</stp>
        <stp>NZDUSD=X</stp>
        <stp/>
        <stp>rtd_LastUpdate</stp>
        <tr r="R10" s="2"/>
      </tp>
      <tp>
        <v>1.366474986076355</v>
        <stp/>
        <stp>YahooFinanceHistoricalDays</stp>
        <stp>GBPUSD=X</stp>
        <stp>43222</stp>
        <stp>High</stp>
        <tr r="F23" s="1"/>
      </tp>
      <tp>
        <v>1.3628991842269897</v>
        <stp/>
        <stp>YahooFinanceHistoricalDays</stp>
        <stp>GBPUSD=X</stp>
        <stp>43223</stp>
        <stp>High</stp>
        <tr r="F22" s="1"/>
      </tp>
      <tp>
        <v>1.3793102502822876</v>
        <stp/>
        <stp>YahooFinanceHistoricalDays</stp>
        <stp>GBPUSD=X</stp>
        <stp>43220</stp>
        <stp>High</stp>
        <tr r="F25" s="1"/>
      </tp>
      <tp>
        <v>1.3776001930236816</v>
        <stp/>
        <stp>YahooFinanceHistoricalDays</stp>
        <stp>GBPUSD=X</stp>
        <stp>43221</stp>
        <stp>High</stp>
        <tr r="F24" s="1"/>
      </tp>
      <tp>
        <v>1.3575890064239502</v>
        <stp/>
        <stp>YahooFinanceHistoricalDays</stp>
        <stp>GBPUSD=X</stp>
        <stp>43227</stp>
        <stp>High</stp>
        <tr r="F20" s="1"/>
      </tp>
      <tp>
        <v>1.3586956262588501</v>
        <stp/>
        <stp>YahooFinanceHistoricalDays</stp>
        <stp>GBPUSD=X</stp>
        <stp>43224</stp>
        <stp>High</stp>
        <tr r="F21" s="1"/>
      </tp>
      <tp>
        <v>1.3591203689575195</v>
        <stp/>
        <stp>YahooFinanceHistoricalDays</stp>
        <stp>GBPUSD=X</stp>
        <stp>43228</stp>
        <stp>High</stp>
        <tr r="F19" s="1"/>
      </tp>
      <tp>
        <v>1.3605997562408447</v>
        <stp/>
        <stp>YahooFinanceHistoricalDays</stp>
        <stp>GBPUSD=X</stp>
        <stp>43229</stp>
        <stp>High</stp>
        <tr r="F18" s="1"/>
      </tp>
      <tp>
        <v>1.361767053604126</v>
        <stp/>
        <stp>YahooFinanceHistoricalDays</stp>
        <stp>GBPUSD=X</stp>
        <stp>43230</stp>
        <stp>High</stp>
        <tr r="F17" s="1"/>
      </tp>
      <tp>
        <v>1.3596193790435791</v>
        <stp/>
        <stp>YahooFinanceHistoricalDays</stp>
        <stp>GBPUSD=X</stp>
        <stp>43231</stp>
        <stp>High</stp>
        <tr r="F16" s="1"/>
      </tp>
      <tp>
        <v>1.352155327796936</v>
        <stp/>
        <stp>YahooFinanceHistoricalDays</stp>
        <stp>GBPUSD=X</stp>
        <stp>43236</stp>
        <stp>High</stp>
        <tr r="F13" s="1"/>
      </tp>
      <tp>
        <v>1.3569257259368896</v>
        <stp/>
        <stp>YahooFinanceHistoricalDays</stp>
        <stp>GBPUSD=X</stp>
        <stp>43237</stp>
        <stp>High</stp>
        <tr r="F12" s="1"/>
      </tp>
      <tp>
        <v>1.3607293367385864</v>
        <stp/>
        <stp>YahooFinanceHistoricalDays</stp>
        <stp>GBPUSD=X</stp>
        <stp>43234</stp>
        <stp>High</stp>
        <tr r="F15" s="1"/>
      </tp>
      <tp>
        <v>1.3574045896530151</v>
        <stp/>
        <stp>YahooFinanceHistoricalDays</stp>
        <stp>GBPUSD=X</stp>
        <stp>43235</stp>
        <stp>High</stp>
        <tr r="F14" s="1"/>
      </tp>
      <tp>
        <v>1.3528138399124146</v>
        <stp/>
        <stp>YahooFinanceHistoricalDays</stp>
        <stp>GBPUSD=X</stp>
        <stp>43238</stp>
        <stp>High</stp>
        <tr r="F11" s="1"/>
      </tp>
      <tp t="s">
        <v/>
        <stp/>
        <stp>YahooFinanceHistoricalDays</stp>
        <stp>EURUSD=X</stp>
        <stp/>
        <stp>rtd_LastMessage</stp>
        <tr r="Q6" s="2"/>
      </tp>
      <tp>
        <v>9.1007434829570855E-4</v>
        <stp/>
        <stp>YahooFinanceHistoricalDays</stp>
        <stp>GBPUSD=X</stp>
        <stp/>
        <stp>ChangeInPercent</stp>
        <tr r="J7" s="2"/>
      </tp>
      <tp>
        <v>1.3475998640060425</v>
        <stp/>
        <stp>YahooFinanceHistoricalDays</stp>
        <stp>GBPUSD=X</stp>
        <stp>43241</stp>
        <stp>Open</stp>
        <tr r="D10" s="1"/>
      </tp>
      <tp>
        <v>1.3430931568145752</v>
        <stp/>
        <stp>YahooFinanceHistoricalDays</stp>
        <stp>GBPUSD=X</stp>
        <stp>43242</stp>
        <stp>Open</stp>
        <tr r="D9" s="1"/>
      </tp>
      <tp>
        <v>1.3444474935531616</v>
        <stp/>
        <stp>YahooFinanceHistoricalDays</stp>
        <stp>GBPUSD=X</stp>
        <stp>43243</stp>
        <stp>Open</stp>
        <tr r="D8" s="1"/>
      </tp>
      <tp>
        <v>1.3371486663818359</v>
        <stp/>
        <stp>YahooFinanceHistoricalDays</stp>
        <stp>GBPUSD=X</stp>
        <stp>43244</stp>
        <stp>Open</stp>
        <tr r="D7" s="1"/>
      </tp>
      <tp>
        <v>1.3384014368057251</v>
        <stp/>
        <stp>YahooFinanceHistoricalDays</stp>
        <stp>GBPUSD=X</stp>
        <stp>43245</stp>
        <stp>Open</stp>
        <tr r="D6" s="1"/>
      </tp>
      <tp t="s">
        <v/>
        <stp/>
        <stp>YahooFinanceHistoricalDays</stp>
        <stp>GBPUSD=X</stp>
        <stp/>
        <stp>rtd_LastMessage</stp>
        <tr r="Q7" s="2"/>
      </tp>
      <tp>
        <v>1.0667618428481518E-3</v>
        <stp/>
        <stp>YahooFinanceHistoricalDays</stp>
        <stp>EURUSD=X</stp>
        <stp/>
        <stp>ChangeInPercent</stp>
        <tr r="J6" s="2"/>
      </tp>
      <tp>
        <v>43246.754938425926</v>
        <stp/>
        <stp>YahooFinanceHistoricalDays</stp>
        <stp>GBPUSD=X</stp>
        <stp/>
        <stp>rtd_LastUpdate</stp>
        <tr r="R7" s="2"/>
      </tp>
      <tp>
        <v>1.3546464443206787</v>
        <stp/>
        <stp>YahooFinanceHistoricalDays</stp>
        <stp>GBPUSD=X</stp>
        <stp>43230</stp>
        <stp>Open</stp>
        <tr r="D17" s="1"/>
      </tp>
      <tp>
        <v>1.3524478673934937</v>
        <stp/>
        <stp>YahooFinanceHistoricalDays</stp>
        <stp>GBPUSD=X</stp>
        <stp>43231</stp>
        <stp>Open</stp>
        <tr r="D16" s="1"/>
      </tp>
      <tp>
        <v>1.3550318479537964</v>
        <stp/>
        <stp>YahooFinanceHistoricalDays</stp>
        <stp>GBPUSD=X</stp>
        <stp>43234</stp>
        <stp>Open</stp>
        <tr r="D15" s="1"/>
      </tp>
      <tp>
        <v>1.3561160564422607</v>
        <stp/>
        <stp>YahooFinanceHistoricalDays</stp>
        <stp>GBPUSD=X</stp>
        <stp>43235</stp>
        <stp>Open</stp>
        <tr r="D14" s="1"/>
      </tp>
      <tp>
        <v>1.3502565622329712</v>
        <stp/>
        <stp>YahooFinanceHistoricalDays</stp>
        <stp>GBPUSD=X</stp>
        <stp>43236</stp>
        <stp>Open</stp>
        <tr r="D13" s="1"/>
      </tp>
      <tp>
        <v>1.3550136089324951</v>
        <stp/>
        <stp>YahooFinanceHistoricalDays</stp>
        <stp>GBPUSD=X</stp>
        <stp>43237</stp>
        <stp>Open</stp>
        <tr r="D12" s="1"/>
      </tp>
      <tp>
        <v>1.3512418270111084</v>
        <stp/>
        <stp>YahooFinanceHistoricalDays</stp>
        <stp>GBPUSD=X</stp>
        <stp>43238</stp>
        <stp>Open</stp>
        <tr r="D11" s="1"/>
      </tp>
      <tp>
        <v>1.3769931793212891</v>
        <stp/>
        <stp>YahooFinanceHistoricalDays</stp>
        <stp>GBPUSD=X</stp>
        <stp>43220</stp>
        <stp>Open</stp>
        <tr r="D25" s="1"/>
      </tp>
      <tp>
        <v>1.3772207498550415</v>
        <stp/>
        <stp>YahooFinanceHistoricalDays</stp>
        <stp>GBPUSD=X</stp>
        <stp>43221</stp>
        <stp>Open</stp>
        <tr r="D24" s="1"/>
      </tp>
      <tp>
        <v>1.36106276512146</v>
        <stp/>
        <stp>YahooFinanceHistoricalDays</stp>
        <stp>GBPUSD=X</stp>
        <stp>43222</stp>
        <stp>Open</stp>
        <tr r="D23" s="1"/>
      </tp>
      <tp>
        <v>1.3573677539825439</v>
        <stp/>
        <stp>YahooFinanceHistoricalDays</stp>
        <stp>GBPUSD=X</stp>
        <stp>43223</stp>
        <stp>Open</stp>
        <tr r="D22" s="1"/>
      </tp>
      <tp>
        <v>1.3572388887405396</v>
        <stp/>
        <stp>YahooFinanceHistoricalDays</stp>
        <stp>GBPUSD=X</stp>
        <stp>43224</stp>
        <stp>Open</stp>
        <tr r="D21" s="1"/>
      </tp>
      <tp>
        <v>1.3533265590667725</v>
        <stp/>
        <stp>YahooFinanceHistoricalDays</stp>
        <stp>GBPUSD=X</stp>
        <stp>43227</stp>
        <stp>Open</stp>
        <tr r="D20" s="1"/>
      </tp>
      <tp>
        <v>1.3569257259368896</v>
        <stp/>
        <stp>YahooFinanceHistoricalDays</stp>
        <stp>GBPUSD=X</stp>
        <stp>43228</stp>
        <stp>Open</stp>
        <tr r="D19" s="1"/>
      </tp>
      <tp>
        <v>1.3553808927536011</v>
        <stp/>
        <stp>YahooFinanceHistoricalDays</stp>
        <stp>GBPUSD=X</stp>
        <stp>43229</stp>
        <stp>Open</stp>
        <tr r="D18" s="1"/>
      </tp>
      <tp>
        <v>43246.754997268516</v>
        <stp/>
        <stp>YahooFinanceHistoricalDays</stp>
        <stp>USDJPY=X</stp>
        <stp/>
        <stp>rtd_LastUpdate</stp>
        <tr r="R11" s="2"/>
      </tp>
      <tp>
        <v>1.3350956439971924</v>
        <stp/>
        <stp>YahooFinanceHistoricalDays</stp>
        <stp>GBPUSD=X</stp>
        <stp/>
        <stp>PrevLow</stp>
        <tr r="N7" s="2"/>
      </tp>
      <tp>
        <v>1.1692214012145996</v>
        <stp/>
        <stp>YahooFinanceHistoricalDays</stp>
        <stp>EURUSD=X</stp>
        <stp/>
        <stp>PrevLow</stp>
        <tr r="N6" s="2"/>
      </tp>
      <tp>
        <v>43244</v>
        <stp/>
        <stp>YahooFinanceHistoricalDays</stp>
        <stp>USDCAD=X</stp>
        <stp/>
        <stp>PrevDate</stp>
        <tr r="K8" s="2"/>
      </tp>
      <tp>
        <v>43244</v>
        <stp/>
        <stp>YahooFinanceHistoricalDays</stp>
        <stp>USDCHF=X</stp>
        <stp/>
        <stp>PrevDate</stp>
        <tr r="K12" s="2"/>
      </tp>
      <tp>
        <v>109.91300201416016</v>
        <stp/>
        <stp>YahooFinanceHistoricalDays</stp>
        <stp>USDJPY=X</stp>
        <stp/>
        <stp>PrevHigh</stp>
        <tr r="M11" s="2"/>
      </tp>
      <tp>
        <v>43220</v>
        <stp/>
        <stp>YahooFinanceHistoricalDays</stp>
        <stp>GBPUSD=X</stp>
        <stp>TradingDay</stp>
        <stp>20</stp>
        <tr r="Q25" s="1"/>
      </tp>
      <tp>
        <v>43221</v>
        <stp/>
        <stp>YahooFinanceHistoricalDays</stp>
        <stp>GBPUSD=X</stp>
        <stp>TradingDay</stp>
        <stp>19</stp>
        <tr r="Q24" s="1"/>
      </tp>
      <tp>
        <v>43222</v>
        <stp/>
        <stp>YahooFinanceHistoricalDays</stp>
        <stp>GBPUSD=X</stp>
        <stp>TradingDay</stp>
        <stp>18</stp>
        <tr r="Q23" s="1"/>
      </tp>
      <tp>
        <v>43227</v>
        <stp/>
        <stp>YahooFinanceHistoricalDays</stp>
        <stp>GBPUSD=X</stp>
        <stp>TradingDay</stp>
        <stp>15</stp>
        <tr r="Q20" s="1"/>
      </tp>
      <tp>
        <v>43228</v>
        <stp/>
        <stp>YahooFinanceHistoricalDays</stp>
        <stp>GBPUSD=X</stp>
        <stp>TradingDay</stp>
        <stp>14</stp>
        <tr r="Q19" s="1"/>
      </tp>
      <tp>
        <v>43223</v>
        <stp/>
        <stp>YahooFinanceHistoricalDays</stp>
        <stp>GBPUSD=X</stp>
        <stp>TradingDay</stp>
        <stp>17</stp>
        <tr r="Q22" s="1"/>
      </tp>
      <tp>
        <v>43224</v>
        <stp/>
        <stp>YahooFinanceHistoricalDays</stp>
        <stp>GBPUSD=X</stp>
        <stp>TradingDay</stp>
        <stp>16</stp>
        <tr r="Q21" s="1"/>
      </tp>
      <tp>
        <v>43231</v>
        <stp/>
        <stp>YahooFinanceHistoricalDays</stp>
        <stp>GBPUSD=X</stp>
        <stp>TradingDay</stp>
        <stp>11</stp>
        <tr r="Q16" s="1"/>
      </tp>
      <tp>
        <v>43234</v>
        <stp/>
        <stp>YahooFinanceHistoricalDays</stp>
        <stp>GBPUSD=X</stp>
        <stp>TradingDay</stp>
        <stp>10</stp>
        <tr r="Q15" s="1"/>
      </tp>
      <tp>
        <v>43229</v>
        <stp/>
        <stp>YahooFinanceHistoricalDays</stp>
        <stp>GBPUSD=X</stp>
        <stp>TradingDay</stp>
        <stp>13</stp>
        <tr r="Q18" s="1"/>
      </tp>
      <tp>
        <v>43230</v>
        <stp/>
        <stp>YahooFinanceHistoricalDays</stp>
        <stp>GBPUSD=X</stp>
        <stp>TradingDay</stp>
        <stp>12</stp>
        <tr r="Q17" s="1"/>
      </tp>
      <tp>
        <v>8.7474498748779297</v>
        <stp/>
        <stp>YahooFinanceHistoricalDays</stp>
        <stp>USDSEK=X</stp>
        <stp/>
        <stp>PrevOpen</stp>
        <tr r="L13" s="2"/>
      </tp>
      <tp>
        <v>2.3049116134643555E-4</v>
        <stp/>
        <stp>YahooFinanceHistoricalDays</stp>
        <stp>NZDUSD=X</stp>
        <stp/>
        <stp>Change</stp>
        <tr r="I10" s="2"/>
      </tp>
      <tp>
        <v>0</v>
        <stp/>
        <stp>YahooFinanceHistoricalDays</stp>
        <stp>USDJPY=X</stp>
        <stp/>
        <stp>rtd_LastError</stp>
        <tr r="P11" s="2"/>
      </tp>
      <tp>
        <v>1.3371486663818359</v>
        <stp/>
        <stp>YahooFinanceHistoricalDays</stp>
        <stp>GBPUSD=X</stp>
        <stp/>
        <stp>PrevOpen</stp>
        <tr r="L7" s="2"/>
      </tp>
      <tp>
        <v>1.1707134246826172</v>
        <stp/>
        <stp>YahooFinanceHistoricalDays</stp>
        <stp>EURUSD=X</stp>
        <stp/>
        <stp>PrevOpen</stp>
        <tr r="L6" s="2"/>
      </tp>
      <tp>
        <v>0.75660133361816406</v>
        <stp/>
        <stp>YahooFinanceHistoricalDays</stp>
        <stp>AUDUSD=X</stp>
        <stp/>
        <stp>PrevOpen</stp>
        <tr r="L9" s="2"/>
      </tp>
      <tp>
        <v>0.69252079725265503</v>
        <stp/>
        <stp>YahooFinanceHistoricalDays</stp>
        <stp>NZDUSD=X</stp>
        <stp/>
        <stp>PrevOpen</stp>
        <tr r="L10" s="2"/>
      </tp>
      <tp>
        <v>1.2350082397460938E-2</v>
        <stp/>
        <stp>YahooFinanceHistoricalDays</stp>
        <stp>USDSEK=X</stp>
        <stp/>
        <stp>Change</stp>
        <tr r="I13" s="2"/>
      </tp>
      <tp>
        <v>1.2917900085449219</v>
        <stp/>
        <stp>YahooFinanceHistoricalDays</stp>
        <stp>USDCAD=X</stp>
        <stp/>
        <stp>PrevHigh</stp>
        <tr r="M8" s="2"/>
      </tp>
      <tp>
        <v>0.99467998743057251</v>
        <stp/>
        <stp>YahooFinanceHistoricalDays</stp>
        <stp>USDCHF=X</stp>
        <stp/>
        <stp>PrevHigh</stp>
        <tr r="M12" s="2"/>
      </tp>
      <tp>
        <v>4.8999786376953125E-3</v>
        <stp/>
        <stp>YahooFinanceHistoricalDays</stp>
        <stp>USDCAD=X</stp>
        <stp/>
        <stp>Change</stp>
        <tr r="I8" s="2"/>
      </tp>
      <tp>
        <v>43244</v>
        <stp/>
        <stp>YahooFinanceHistoricalDays</stp>
        <stp>USDJPY=X</stp>
        <stp/>
        <stp>PrevDate</stp>
        <tr r="K11" s="2"/>
      </tp>
      <tp>
        <v>-2.8499960899353027E-3</v>
        <stp/>
        <stp>YahooFinanceHistoricalDays</stp>
        <stp>USDCHF=X</stp>
        <stp/>
        <stp>Change</stp>
        <tr r="I12" s="2"/>
      </tp>
      <tp>
        <v>1.2491941452026367E-3</v>
        <stp/>
        <stp>YahooFinanceHistoricalDays</stp>
        <stp>EURUSD=X</stp>
        <stp/>
        <stp>Change</stp>
        <tr r="I6" s="2"/>
      </tp>
      <tp>
        <v>109.31199645996094</v>
        <stp/>
        <stp>YahooFinanceHistoricalDays</stp>
        <stp>USDJPY=X</stp>
        <stp/>
        <stp>Close</stp>
        <tr r="H11" s="2"/>
      </tp>
      <tp>
        <v>4.8124790191650391E-4</v>
        <stp/>
        <stp>YahooFinanceHistoricalDays</stp>
        <stp>AUDUSD=X</stp>
        <stp/>
        <stp>Change</stp>
        <tr r="I9" s="2"/>
      </tp>
      <tp>
        <v>43244</v>
        <stp/>
        <stp>YahooFinanceHistoricalDays</stp>
        <stp>USDSEK=X</stp>
        <stp/>
        <stp>PrevDate</stp>
        <tr r="K13" s="2"/>
      </tp>
      <tp>
        <v>43241</v>
        <stp/>
        <stp>YahooFinanceHistoricalDays</stp>
        <stp>GBPUSD=X</stp>
        <stp>5</stp>
        <stp>Date</stp>
        <tr r="C10" s="1"/>
      </tp>
      <tp>
        <v>43242</v>
        <stp/>
        <stp>YahooFinanceHistoricalDays</stp>
        <stp>GBPUSD=X</stp>
        <stp>4</stp>
        <stp>Date</stp>
        <tr r="C9" s="1"/>
      </tp>
      <tp>
        <v>43237</v>
        <stp/>
        <stp>YahooFinanceHistoricalDays</stp>
        <stp>GBPUSD=X</stp>
        <stp>7</stp>
        <stp>Date</stp>
        <tr r="C12" s="1"/>
      </tp>
      <tp>
        <v>43238</v>
        <stp/>
        <stp>YahooFinanceHistoricalDays</stp>
        <stp>GBPUSD=X</stp>
        <stp>6</stp>
        <stp>Date</stp>
        <tr r="C11" s="1"/>
      </tp>
      <tp>
        <v>43245</v>
        <stp/>
        <stp>YahooFinanceHistoricalDays</stp>
        <stp>GBPUSD=X</stp>
        <stp>1</stp>
        <stp>Date</stp>
        <tr r="C6" s="1"/>
      </tp>
      <tp>
        <v>43243</v>
        <stp/>
        <stp>YahooFinanceHistoricalDays</stp>
        <stp>GBPUSD=X</stp>
        <stp>3</stp>
        <stp>Date</stp>
        <tr r="C8" s="1"/>
      </tp>
      <tp>
        <v>43244</v>
        <stp/>
        <stp>YahooFinanceHistoricalDays</stp>
        <stp>GBPUSD=X</stp>
        <stp>2</stp>
        <stp>Date</stp>
        <tr r="C7" s="1"/>
      </tp>
      <tp>
        <v>43235</v>
        <stp/>
        <stp>YahooFinanceHistoricalDays</stp>
        <stp>GBPUSD=X</stp>
        <stp>9</stp>
        <stp>Date</stp>
        <tr r="C14" s="1"/>
      </tp>
      <tp>
        <v>43236</v>
        <stp/>
        <stp>YahooFinanceHistoricalDays</stp>
        <stp>GBPUSD=X</stp>
        <stp>8</stp>
        <stp>Date</stp>
        <tr r="C13" s="1"/>
      </tp>
      <tp>
        <v>1.2838000059127808</v>
        <stp/>
        <stp>YahooFinanceHistoricalDays</stp>
        <stp>USDCAD=X</stp>
        <stp/>
        <stp>PrevOpen</stp>
        <tr r="L8" s="2"/>
      </tp>
      <tp>
        <v>0.99427002668380737</v>
        <stp/>
        <stp>YahooFinanceHistoricalDays</stp>
        <stp>USDCHF=X</stp>
        <stp/>
        <stp>PrevOpen</stp>
        <tr r="L12" s="2"/>
      </tp>
      <tp>
        <v>0</v>
        <stp/>
        <stp>YahooFinanceHistoricalDays</stp>
        <stp>USDSEK=X</stp>
        <stp/>
        <stp>rtd_LastError</stp>
        <tr r="P13" s="2"/>
      </tp>
      <tp>
        <v>1.3515340089797974</v>
        <stp/>
        <stp>YahooFinanceHistoricalDays</stp>
        <stp>GBPUSD=X</stp>
        <stp>43238</stp>
        <stp>Close</stp>
        <tr r="G11" s="1"/>
      </tp>
      <tp>
        <v>1.3570362329483032</v>
        <stp/>
        <stp>YahooFinanceHistoricalDays</stp>
        <stp>GBPUSD=X</stp>
        <stp>43228</stp>
        <stp>Close</stp>
        <tr r="G19" s="1"/>
      </tp>
      <tp>
        <v>1.3553440570831299</v>
        <stp/>
        <stp>YahooFinanceHistoricalDays</stp>
        <stp>GBPUSD=X</stp>
        <stp>43229</stp>
        <stp>Close</stp>
        <tr r="G18" s="1"/>
      </tp>
      <tp>
        <v>0</v>
        <stp/>
        <stp>YahooFinanceHistoricalDays</stp>
        <stp>AUDUSD=X</stp>
        <stp/>
        <stp>rtd_LastError</stp>
        <tr r="P9" s="2"/>
      </tp>
      <tp>
        <v>-1.2469643949719611E-3</v>
        <stp/>
        <stp>YahooFinanceHistoricalDays</stp>
        <stp>GBPUSD=X</stp>
        <stp>43229</stp>
        <stp>PercentChange</stp>
        <tr r="I18" s="1"/>
      </tp>
      <tp>
        <v>-2.4327905213293866E-3</v>
        <stp/>
        <stp>YahooFinanceHistoricalDays</stp>
        <stp>GBPUSD=X</stp>
        <stp>43238</stp>
        <stp>PercentChange</stp>
        <tr r="I11" s="1"/>
      </tp>
      <tp>
        <v>2.8362015425342779E-3</v>
        <stp/>
        <stp>YahooFinanceHistoricalDays</stp>
        <stp>GBPUSD=X</stp>
        <stp>43228</stp>
        <stp>PercentChange</stp>
        <tr r="I19" s="1"/>
      </tp>
      <tp>
        <v>0</v>
        <stp/>
        <stp>YahooFinanceHistoricalDays</stp>
        <stp>USDCAD=X</stp>
        <stp/>
        <stp>rtd_LastError</stp>
        <tr r="P8" s="2"/>
      </tp>
      <tp>
        <v>0</v>
        <stp/>
        <stp>YahooFinanceHistoricalDays</stp>
        <stp>GBPUSD=X</stp>
        <stp/>
        <stp>rtd_LastError</stp>
        <tr r="P7" s="2"/>
      </tp>
      <tp>
        <v>-0.5570068359375</v>
        <stp/>
        <stp>YahooFinanceHistoricalDays</stp>
        <stp>USDJPY=X</stp>
        <stp/>
        <stp>Change</stp>
        <tr r="I11" s="2"/>
      </tp>
      <tp>
        <v>43244</v>
        <stp/>
        <stp>YahooFinanceHistoricalDays</stp>
        <stp>GBPUSD=X</stp>
        <stp/>
        <stp>PrevDate</stp>
        <tr r="K7" s="2"/>
      </tp>
      <tp>
        <v>43244</v>
        <stp/>
        <stp>YahooFinanceHistoricalDays</stp>
        <stp>EURUSD=X</stp>
        <stp/>
        <stp>PrevDate</stp>
        <tr r="K6" s="2"/>
      </tp>
      <tp>
        <v>43244</v>
        <stp/>
        <stp>YahooFinanceHistoricalDays</stp>
        <stp>AUDUSD=X</stp>
        <stp/>
        <stp>PrevDate</stp>
        <tr r="K9" s="2"/>
      </tp>
      <tp>
        <v>43244</v>
        <stp/>
        <stp>YahooFinanceHistoricalDays</stp>
        <stp>NZDUSD=X</stp>
        <stp/>
        <stp>PrevDate</stp>
        <tr r="K10" s="2"/>
      </tp>
      <tp>
        <v>0.99129998683929443</v>
        <stp/>
        <stp>YahooFinanceHistoricalDays</stp>
        <stp>USDCHF=X</stp>
        <stp/>
        <stp>Close</stp>
        <tr r="H12" s="2"/>
      </tp>
      <tp>
        <v>0.69313997030258179</v>
        <stp/>
        <stp>YahooFinanceHistoricalDays</stp>
        <stp>NZDUSD=X</stp>
        <stp/>
        <stp>Close</stp>
        <tr r="H10" s="2"/>
      </tp>
      <tp>
        <v>0</v>
        <stp/>
        <stp>YahooFinanceHistoricalDays</stp>
        <stp>EURUSD=X</stp>
        <stp/>
        <stp>rtd_LastError</stp>
        <tr r="P6" s="2"/>
      </tp>
      <tp>
        <v>109.90899658203125</v>
        <stp/>
        <stp>YahooFinanceHistoricalDays</stp>
        <stp>USDJPY=X</stp>
        <stp/>
        <stp>PrevOpen</stp>
        <tr r="L11" s="2"/>
      </tp>
      <tp>
        <v>1.3609329462051392</v>
        <stp/>
        <stp>YahooFinanceHistoricalDays</stp>
        <stp>GBPUSD=X</stp>
        <stp>43222</stp>
        <stp>Close</stp>
        <tr r="G23" s="1"/>
      </tp>
      <tp>
        <v>1.3431833982467651</v>
        <stp/>
        <stp>YahooFinanceHistoricalDays</stp>
        <stp>GBPUSD=X</stp>
        <stp>43242</stp>
        <stp>Close</stp>
        <tr r="G9" s="1"/>
      </tp>
      <tp>
        <v>8.7710504531860352</v>
        <stp/>
        <stp>YahooFinanceHistoricalDays</stp>
        <stp>USDSEK=X</stp>
        <stp/>
        <stp>PrevHigh</stp>
        <tr r="M13" s="2"/>
      </tp>
      <tp>
        <v>9.1007434829570855E-4</v>
        <stp/>
        <stp>YahooFinanceHistoricalDays</stp>
        <stp>GBPUSD=X</stp>
        <stp>43245</stp>
        <stp>PercentChange</stp>
        <tr r="I6" s="1"/>
      </tp>
      <tp>
        <v>6.3739257797812421E-4</v>
        <stp/>
        <stp>YahooFinanceHistoricalDays</stp>
        <stp>GBPUSD=X</stp>
        <stp>43235</stp>
        <stp>PercentChange</stp>
        <tr r="I14" s="1"/>
      </tp>
      <tp>
        <v>1.3573862314224243</v>
        <stp/>
        <stp>YahooFinanceHistoricalDays</stp>
        <stp>GBPUSD=X</stp>
        <stp>43223</stp>
        <stp>Close</stp>
        <tr r="G22" s="1"/>
      </tp>
      <tp>
        <v>1.3441040515899658</v>
        <stp/>
        <stp>YahooFinanceHistoricalDays</stp>
        <stp>GBPUSD=X</stp>
        <stp>43243</stp>
        <stp>Close</stp>
        <tr r="G8" s="1"/>
      </tp>
      <tp>
        <v>-5.1880407571971432E-3</v>
        <stp/>
        <stp>YahooFinanceHistoricalDays</stp>
        <stp>GBPUSD=X</stp>
        <stp>43244</stp>
        <stp>PercentChange</stp>
        <tr r="I7" s="1"/>
      </tp>
      <tp>
        <v>2.2499533904225544E-3</v>
        <stp/>
        <stp>YahooFinanceHistoricalDays</stp>
        <stp>GBPUSD=X</stp>
        <stp>43234</stp>
        <stp>PercentChange</stp>
        <tr r="I15" s="1"/>
      </tp>
      <tp>
        <v>-1.0854882602595595E-4</v>
        <stp/>
        <stp>YahooFinanceHistoricalDays</stp>
        <stp>GBPUSD=X</stp>
        <stp>43224</stp>
        <stp>PercentChange</stp>
        <tr r="I21" s="1"/>
      </tp>
      <tp>
        <v>1.216888427734375E-3</v>
        <stp/>
        <stp>YahooFinanceHistoricalDays</stp>
        <stp>GBPUSD=X</stp>
        <stp/>
        <stp>Change</stp>
        <tr r="I7" s="2"/>
      </tp>
      <tp>
        <v>0.75719714164733887</v>
        <stp/>
        <stp>YahooFinanceHistoricalDays</stp>
        <stp>AUDUSD=X</stp>
        <stp/>
        <stp>Close</stp>
        <tr r="H9" s="2"/>
      </tp>
      <tp>
        <v>1.3544628620147705</v>
        <stp/>
        <stp>YahooFinanceHistoricalDays</stp>
        <stp>GBPUSD=X</stp>
        <stp>43230</stp>
        <stp>Close</stp>
        <tr r="G17" s="1"/>
      </tp>
      <tp>
        <v>1.3771070241928101</v>
        <stp/>
        <stp>YahooFinanceHistoricalDays</stp>
        <stp>GBPUSD=X</stp>
        <stp>43220</stp>
        <stp>Close</stp>
        <tr r="G25" s="1"/>
      </tp>
      <tp>
        <v>3.5632464545685139E-3</v>
        <stp/>
        <stp>YahooFinanceHistoricalDays</stp>
        <stp>GBPUSD=X</stp>
        <stp>43237</stp>
        <stp>PercentChange</stp>
        <tr r="I12" s="1"/>
      </tp>
      <tp>
        <v>-2.9770727193598745E-3</v>
        <stp/>
        <stp>YahooFinanceHistoricalDays</stp>
        <stp>GBPUSD=X</stp>
        <stp>43227</stp>
        <stp>PercentChange</stp>
        <tr r="I20" s="1"/>
      </tp>
      <tp>
        <v>1.3523381948471069</v>
        <stp/>
        <stp>YahooFinanceHistoricalDays</stp>
        <stp>GBPUSD=X</stp>
        <stp>43231</stp>
        <stp>Close</stp>
        <tr r="G16" s="1"/>
      </tp>
      <tp>
        <v>1.3772207498550415</v>
        <stp/>
        <stp>YahooFinanceHistoricalDays</stp>
        <stp>GBPUSD=X</stp>
        <stp>43221</stp>
        <stp>Close</stp>
        <tr r="G24" s="1"/>
      </tp>
      <tp>
        <v>1.3477089405059814</v>
        <stp/>
        <stp>YahooFinanceHistoricalDays</stp>
        <stp>GBPUSD=X</stp>
        <stp>43241</stp>
        <stp>Close</stp>
        <tr r="G10" s="1"/>
      </tp>
      <tp>
        <v>-4.5900476803827361E-3</v>
        <stp/>
        <stp>YahooFinanceHistoricalDays</stp>
        <stp>GBPUSD=X</stp>
        <stp>43236</stp>
        <stp>PercentChange</stp>
        <tr r="I13" s="1"/>
      </tp>
      <tp>
        <v>8.7588996887207031</v>
        <stp/>
        <stp>YahooFinanceHistoricalDays</stp>
        <stp>USDSEK=X</stp>
        <stp/>
        <stp>Close</stp>
        <tr r="H13" s="2"/>
      </tp>
      <tp>
        <v>1.3500195741653442</v>
        <stp/>
        <stp>YahooFinanceHistoricalDays</stp>
        <stp>GBPUSD=X</stp>
        <stp>43236</stp>
        <stp>Close</stp>
        <tr r="G13" s="1"/>
      </tp>
      <tp>
        <v>-2.8301681262932199E-3</v>
        <stp/>
        <stp>YahooFinanceHistoricalDays</stp>
        <stp>GBPUSD=X</stp>
        <stp>43241</stp>
        <stp>PercentChange</stp>
        <tr r="I10" s="1"/>
      </tp>
      <tp>
        <v>-1.5686418780822553E-3</v>
        <stp/>
        <stp>YahooFinanceHistoricalDays</stp>
        <stp>GBPUSD=X</stp>
        <stp>43231</stp>
        <stp>PercentChange</stp>
        <tr r="I16" s="1"/>
      </tp>
      <tp>
        <v>8.2583023856219739E-5</v>
        <stp/>
        <stp>YahooFinanceHistoricalDays</stp>
        <stp>GBPUSD=X</stp>
        <stp>43221</stp>
        <stp>PercentChange</stp>
        <tr r="I24" s="1"/>
      </tp>
      <tp>
        <v>0</v>
        <stp/>
        <stp>YahooFinanceHistoricalDays</stp>
        <stp>NZDUSD=X</stp>
        <stp/>
        <stp>rtd_LastError</stp>
        <tr r="P10" s="2"/>
      </tp>
      <tp>
        <v>0</v>
        <stp/>
        <stp>YahooFinanceHistoricalDays</stp>
        <stp>USDCHF=X</stp>
        <stp/>
        <stp>rtd_LastError</stp>
        <tr r="P12" s="2"/>
      </tp>
      <tp>
        <v>1.3548300266265869</v>
        <stp/>
        <stp>YahooFinanceHistoricalDays</stp>
        <stp>GBPUSD=X</stp>
        <stp>43237</stp>
        <stp>Close</stp>
        <tr r="G12" s="1"/>
      </tp>
      <tp>
        <v>1.3531982898712158</v>
        <stp/>
        <stp>YahooFinanceHistoricalDays</stp>
        <stp>GBPUSD=X</stp>
        <stp>43227</stp>
        <stp>Close</stp>
        <tr r="G20" s="1"/>
      </tp>
      <tp>
        <v>-6.50163376416657E-4</v>
        <stp/>
        <stp>YahooFinanceHistoricalDays</stp>
        <stp>GBPUSD=X</stp>
        <stp>43230</stp>
        <stp>PercentChange</stp>
        <tr r="I17" s="1"/>
      </tp>
      <tp>
        <v>-1.0658703527359759E-2</v>
        <stp/>
        <stp>YahooFinanceHistoricalDays</stp>
        <stp>GBPUSD=X</stp>
        <stp>43220</stp>
        <stp>PercentChange</stp>
        <tr r="I25" s="1"/>
      </tp>
      <tp>
        <v>1.1722642183303833</v>
        <stp/>
        <stp>YahooFinanceHistoricalDays</stp>
        <stp>EURUSD=X</stp>
        <stp/>
        <stp>Close</stp>
        <tr r="H6" s="2"/>
      </tp>
      <tp>
        <v>1.3553808927536011</v>
        <stp/>
        <stp>YahooFinanceHistoricalDays</stp>
        <stp>GBPUSD=X</stp>
        <stp>43234</stp>
        <stp>Close</stp>
        <tr r="G15" s="1"/>
      </tp>
      <tp>
        <v>1.3572388887405396</v>
        <stp/>
        <stp>YahooFinanceHistoricalDays</stp>
        <stp>GBPUSD=X</stp>
        <stp>43224</stp>
        <stp>Close</stp>
        <tr r="G21" s="1"/>
      </tp>
      <tp>
        <v>1.3371307849884033</v>
        <stp/>
        <stp>YahooFinanceHistoricalDays</stp>
        <stp>GBPUSD=X</stp>
        <stp>43244</stp>
        <stp>Close</stp>
        <tr r="G7" s="1"/>
      </tp>
      <tp>
        <v>1.1749362945556641</v>
        <stp/>
        <stp>YahooFinanceHistoricalDays</stp>
        <stp>EURUSD=X</stp>
        <stp/>
        <stp>PrevHigh</stp>
        <tr r="M6" s="2"/>
      </tp>
      <tp>
        <v>1.3422459363937378</v>
        <stp/>
        <stp>YahooFinanceHistoricalDays</stp>
        <stp>GBPUSD=X</stp>
        <stp/>
        <stp>PrevHigh</stp>
        <tr r="M7" s="2"/>
      </tp>
      <tp>
        <v>0.75740361213684082</v>
        <stp/>
        <stp>YahooFinanceHistoricalDays</stp>
        <stp>AUDUSD=X</stp>
        <stp/>
        <stp>PrevHigh</stp>
        <tr r="M9" s="2"/>
      </tp>
      <tp>
        <v>0.69352936744689941</v>
        <stp/>
        <stp>YahooFinanceHistoricalDays</stp>
        <stp>NZDUSD=X</stp>
        <stp/>
        <stp>PrevHigh</stp>
        <tr r="M10" s="2"/>
      </tp>
      <tp>
        <v>6.8542638659940813E-4</v>
        <stp/>
        <stp>YahooFinanceHistoricalDays</stp>
        <stp>GBPUSD=X</stp>
        <stp>43243</stp>
        <stp>PercentChange</stp>
        <tr r="I8" s="1"/>
      </tp>
      <tp>
        <v>-2.6060907648717269E-3</v>
        <stp/>
        <stp>YahooFinanceHistoricalDays</stp>
        <stp>GBPUSD=X</stp>
        <stp>43223</stp>
        <stp>PercentChange</stp>
        <tr r="I22" s="1"/>
      </tp>
      <tp>
        <v>1.3562448024749756</v>
        <stp/>
        <stp>YahooFinanceHistoricalDays</stp>
        <stp>GBPUSD=X</stp>
        <stp>43235</stp>
        <stp>Close</stp>
        <tr r="G14" s="1"/>
      </tp>
      <tp>
        <v>1.3383476734161377</v>
        <stp/>
        <stp>YahooFinanceHistoricalDays</stp>
        <stp>GBPUSD=X</stp>
        <stp>43245</stp>
        <stp>Close</stp>
        <tr r="G6" s="1"/>
      </tp>
      <tp>
        <v>-3.3579522426535613E-3</v>
        <stp/>
        <stp>YahooFinanceHistoricalDays</stp>
        <stp>GBPUSD=X</stp>
        <stp>43242</stp>
        <stp>PercentChange</stp>
        <tr r="I9" s="1"/>
      </tp>
      <tp>
        <v>-1.182657439021062E-2</v>
        <stp/>
        <stp>YahooFinanceHistoricalDays</stp>
        <stp>GBPUSD=X</stp>
        <stp>43222</stp>
        <stp>PercentChange</stp>
        <tr r="I23" s="1"/>
      </tp>
      <tp>
        <v>1.3383476734161377</v>
        <stp/>
        <stp>YahooFinanceHistoricalDays</stp>
        <stp>GBPUSD=X</stp>
        <stp/>
        <stp>Close</stp>
        <tr r="H7" s="2"/>
      </tp>
      <tp>
        <v>1.2883000373840332</v>
        <stp/>
        <stp>YahooFinanceHistoricalDays</stp>
        <stp>USDCAD=X</stp>
        <stp/>
        <stp>Close</stp>
        <tr r="H8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4" displayName="Table4" ref="B5:T13" totalsRowShown="0">
  <tableColumns count="19">
    <tableColumn id="1" name="Symbol" dataDxfId="18"/>
    <tableColumn id="2" name="Date" dataDxfId="17"/>
    <tableColumn id="25" name="TradeDate" dataDxfId="16">
      <calculatedColumnFormula>RTD("gartle.rtd",,$B$3,Table4[Symbol],Table4[Date],"Date")</calculatedColumnFormula>
    </tableColumn>
    <tableColumn id="3" name="Open" dataDxfId="15">
      <calculatedColumnFormula>RTD("gartle.rtd",,$B$3,Table4[Symbol],Table4[Date],"Open")</calculatedColumnFormula>
    </tableColumn>
    <tableColumn id="4" name="High" dataDxfId="14">
      <calculatedColumnFormula>RTD("gartle.rtd",,$B$3,Table4[Symbol],Table4[Date],"High")</calculatedColumnFormula>
    </tableColumn>
    <tableColumn id="5" name="Low" dataDxfId="13">
      <calculatedColumnFormula>RTD("gartle.rtd",,$B$3,Table4[Symbol],Table4[Date],"Low")</calculatedColumnFormula>
    </tableColumn>
    <tableColumn id="6" name="Close" dataDxfId="12">
      <calculatedColumnFormula>RTD("gartle.rtd",,$B$3,Table4[Symbol],Table4[Date],"Close")</calculatedColumnFormula>
    </tableColumn>
    <tableColumn id="7" name="Change" dataDxfId="11">
      <calculatedColumnFormula>RTD("gartle.rtd",,$B$3,Table4[Symbol],Table4[Date],"Change")</calculatedColumnFormula>
    </tableColumn>
    <tableColumn id="8" name="ChangeInPercent" dataDxfId="10">
      <calculatedColumnFormula>RTD("gartle.rtd",,$B$3,Table4[Symbol],Table4[Date],"ChangeInPercent")</calculatedColumnFormula>
    </tableColumn>
    <tableColumn id="13" name="PrevDate" dataDxfId="9">
      <calculatedColumnFormula>RTD("gartle.rtd",,$B$3,Table4[Symbol],Table4[Date],"PrevDate")</calculatedColumnFormula>
    </tableColumn>
    <tableColumn id="14" name="PrevOpen" dataDxfId="8">
      <calculatedColumnFormula>RTD("gartle.rtd",,$B$3,Table4[Symbol],Table4[Date],"PrevOpen")</calculatedColumnFormula>
    </tableColumn>
    <tableColumn id="15" name="PrevHigh" dataDxfId="7">
      <calculatedColumnFormula>RTD("gartle.rtd",,$B$3,Table4[Symbol],Table4[Date],"PrevHigh")</calculatedColumnFormula>
    </tableColumn>
    <tableColumn id="16" name="PrevLow" dataDxfId="6">
      <calculatedColumnFormula>RTD("gartle.rtd",,$B$3,Table4[Symbol],Table4[Date],"PrevLow")</calculatedColumnFormula>
    </tableColumn>
    <tableColumn id="17" name="PrevClose" dataDxfId="5">
      <calculatedColumnFormula>RTD("gartle.rtd",,$B$3,Table4[Symbol],Table4[Date],"PrevClose")</calculatedColumnFormula>
    </tableColumn>
    <tableColumn id="20" name="rtd_LastError" dataDxfId="4">
      <calculatedColumnFormula>RTD("gartle.rtd",,$B$3,Table4[Symbol],Table4[Date],"rtd_LastError")</calculatedColumnFormula>
    </tableColumn>
    <tableColumn id="21" name="rtd_LastMessage" dataDxfId="3">
      <calculatedColumnFormula>RTD("gartle.rtd",,$B$3,Table4[Symbol],Table4[Date],"rtd_LastMessage")</calculatedColumnFormula>
    </tableColumn>
    <tableColumn id="22" name="rtd_LastUpdate" dataDxfId="2">
      <calculatedColumnFormula>RTD("gartle.rtd",,$B$3,Table4[Symbol],Table4[Date],"rtd_LastUpdate")</calculatedColumnFormula>
    </tableColumn>
    <tableColumn id="23" name="rtd_LastUpdateDate" dataDxfId="1">
      <calculatedColumnFormula>RTD("gartle.rtd",,$B$3,Table4[Symbol],Table4[Date],"rtd_LastUpdateDate")</calculatedColumnFormula>
    </tableColumn>
    <tableColumn id="24" name="rtd_LastUpdateTime" dataDxfId="0">
      <calculatedColumnFormula>RTD("gartle.rtd",,$B$3,Table4[Symbol],Table4[Date],"rtd_LastUpdateTime")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Q35"/>
  <sheetViews>
    <sheetView showGridLines="0" tabSelected="1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7.5703125" customWidth="1"/>
    <col min="9" max="9" width="14.5703125" bestFit="1" customWidth="1"/>
    <col min="11" max="11" width="9.85546875" bestFit="1" customWidth="1"/>
    <col min="12" max="12" width="8.5703125" bestFit="1" customWidth="1"/>
    <col min="13" max="13" width="9" bestFit="1" customWidth="1"/>
    <col min="14" max="14" width="9.85546875" bestFit="1" customWidth="1"/>
    <col min="15" max="15" width="18.28515625" bestFit="1" customWidth="1"/>
    <col min="17" max="17" width="17.5703125" customWidth="1"/>
  </cols>
  <sheetData>
    <row r="2" spans="2:17" x14ac:dyDescent="0.25">
      <c r="C2" s="1" t="s">
        <v>0</v>
      </c>
      <c r="E2" s="1" t="s">
        <v>1</v>
      </c>
    </row>
    <row r="3" spans="2:17" x14ac:dyDescent="0.25">
      <c r="C3" s="3" t="s">
        <v>29</v>
      </c>
      <c r="E3" s="14" t="s">
        <v>24</v>
      </c>
      <c r="F3" s="14"/>
      <c r="G3" s="14"/>
    </row>
    <row r="5" spans="2:17" x14ac:dyDescent="0.25">
      <c r="B5" s="1" t="s">
        <v>2</v>
      </c>
      <c r="C5" s="1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K5" s="2" t="s">
        <v>10</v>
      </c>
      <c r="L5" s="2" t="s">
        <v>11</v>
      </c>
      <c r="M5" s="2" t="s">
        <v>12</v>
      </c>
      <c r="N5" s="2" t="s">
        <v>13</v>
      </c>
      <c r="O5" s="2" t="s">
        <v>14</v>
      </c>
      <c r="Q5" s="1" t="s">
        <v>15</v>
      </c>
    </row>
    <row r="6" spans="2:17" x14ac:dyDescent="0.25">
      <c r="B6" s="4">
        <v>1</v>
      </c>
      <c r="C6" s="5">
        <f>RTD("gartle.rtd",,$E$3,$C$3,$B6,"Date")</f>
        <v>43245</v>
      </c>
      <c r="D6" s="12">
        <f>RTD("gartle.rtd",,$E$3,$C$3,$C6,D$5)</f>
        <v>1.3384014368057251</v>
      </c>
      <c r="E6" s="12">
        <f>RTD("gartle.rtd",,$E$3,$C$3,$C6,E$5)</f>
        <v>1.330672025680542</v>
      </c>
      <c r="F6" s="12">
        <f>RTD("gartle.rtd",,$E$3,$C$3,$C6,F$5)</f>
        <v>1.3385089635848999</v>
      </c>
      <c r="G6" s="12">
        <f>RTD("gartle.rtd",,$E$3,$C$3,$C6,G$5)</f>
        <v>1.3383476734161377</v>
      </c>
      <c r="H6" s="12">
        <f>RTD("gartle.rtd",,$E$3,$C$3,$C6,H$5)</f>
        <v>1.216888427734375E-3</v>
      </c>
      <c r="I6" s="6">
        <f>RTD("gartle.rtd",,$E$3,$C$3,$C6,I$5)</f>
        <v>9.1007434829570855E-4</v>
      </c>
      <c r="K6" s="12">
        <f>RTD("gartle.rtd",,$E$3,$C$3,$C6,K$5)</f>
        <v>1.3371486663818359</v>
      </c>
      <c r="L6" s="12">
        <f>RTD("gartle.rtd",,$E$3,$C$3,$C6,L$5)</f>
        <v>1.3350956439971924</v>
      </c>
      <c r="M6" s="12">
        <f>RTD("gartle.rtd",,$E$3,$C$3,$C6,M$5)</f>
        <v>1.3422459363937378</v>
      </c>
      <c r="N6" s="12">
        <f>RTD("gartle.rtd",,$E$3,$C$3,$C6,N$5)</f>
        <v>1.3371307849884033</v>
      </c>
      <c r="O6" t="str">
        <f>RTD("gartle.rtd",,$E$3,$C$3,$C6,O$5)</f>
        <v/>
      </c>
      <c r="Q6" s="5">
        <f>RTD("gartle.rtd",,$E$3,$C$3,"TradingDay",$B6)</f>
        <v>43245</v>
      </c>
    </row>
    <row r="7" spans="2:17" x14ac:dyDescent="0.25">
      <c r="B7" s="4">
        <v>2</v>
      </c>
      <c r="C7" s="5">
        <f>RTD("gartle.rtd",,$E$3,$C$3,$B7,"Date")</f>
        <v>43244</v>
      </c>
      <c r="D7" s="12">
        <f>RTD("gartle.rtd",,$E$3,$C$3,$C7,D$5)</f>
        <v>1.3371486663818359</v>
      </c>
      <c r="E7" s="12">
        <f>RTD("gartle.rtd",,$E$3,$C$3,$C7,E$5)</f>
        <v>1.3350956439971924</v>
      </c>
      <c r="F7" s="12">
        <f>RTD("gartle.rtd",,$E$3,$C$3,$C7,F$5)</f>
        <v>1.3422459363937378</v>
      </c>
      <c r="G7" s="12">
        <f>RTD("gartle.rtd",,$E$3,$C$3,$C7,G$5)</f>
        <v>1.3371307849884033</v>
      </c>
      <c r="H7" s="12">
        <f>RTD("gartle.rtd",,$E$3,$C$3,$C7,H$5)</f>
        <v>-6.9732666015625E-3</v>
      </c>
      <c r="I7" s="6">
        <f>RTD("gartle.rtd",,$E$3,$C$3,$C7,I$5)</f>
        <v>-5.1880407571971432E-3</v>
      </c>
      <c r="K7" s="12">
        <f>RTD("gartle.rtd",,$E$3,$C$3,$C7,K$5)</f>
        <v>1.3444474935531616</v>
      </c>
      <c r="L7" s="12">
        <f>RTD("gartle.rtd",,$E$3,$C$3,$C7,L$5)</f>
        <v>1.3307960033416748</v>
      </c>
      <c r="M7" s="12">
        <f>RTD("gartle.rtd",,$E$3,$C$3,$C7,M$5)</f>
        <v>1.3444474935531616</v>
      </c>
      <c r="N7" s="12">
        <f>RTD("gartle.rtd",,$E$3,$C$3,$C7,N$5)</f>
        <v>1.3441040515899658</v>
      </c>
      <c r="O7" t="str">
        <f>RTD("gartle.rtd",,$E$3,$C$3,$C7,O$5)</f>
        <v/>
      </c>
      <c r="Q7" s="5">
        <f>RTD("gartle.rtd",,$E$3,$C$3,"TradingDay",$B7)</f>
        <v>43244</v>
      </c>
    </row>
    <row r="8" spans="2:17" x14ac:dyDescent="0.25">
      <c r="B8" s="4">
        <v>3</v>
      </c>
      <c r="C8" s="5">
        <f>RTD("gartle.rtd",,$E$3,$C$3,$B8,"Date")</f>
        <v>43243</v>
      </c>
      <c r="D8" s="12">
        <f>RTD("gartle.rtd",,$E$3,$C$3,$C8,D$5)</f>
        <v>1.3444474935531616</v>
      </c>
      <c r="E8" s="12">
        <f>RTD("gartle.rtd",,$E$3,$C$3,$C8,E$5)</f>
        <v>1.3307960033416748</v>
      </c>
      <c r="F8" s="12">
        <f>RTD("gartle.rtd",,$E$3,$C$3,$C8,F$5)</f>
        <v>1.3444474935531616</v>
      </c>
      <c r="G8" s="12">
        <f>RTD("gartle.rtd",,$E$3,$C$3,$C8,G$5)</f>
        <v>1.3441040515899658</v>
      </c>
      <c r="H8" s="12">
        <f>RTD("gartle.rtd",,$E$3,$C$3,$C8,H$5)</f>
        <v>9.2065334320068359E-4</v>
      </c>
      <c r="I8" s="6">
        <f>RTD("gartle.rtd",,$E$3,$C$3,$C8,I$5)</f>
        <v>6.8542638659940813E-4</v>
      </c>
      <c r="K8" s="12">
        <f>RTD("gartle.rtd",,$E$3,$C$3,$C8,K$5)</f>
        <v>1.3430931568145752</v>
      </c>
      <c r="L8" s="12">
        <f>RTD("gartle.rtd",,$E$3,$C$3,$C8,L$5)</f>
        <v>1.3414356708526611</v>
      </c>
      <c r="M8" s="12">
        <f>RTD("gartle.rtd",,$E$3,$C$3,$C8,M$5)</f>
        <v>1.3490906953811646</v>
      </c>
      <c r="N8" s="12">
        <f>RTD("gartle.rtd",,$E$3,$C$3,$C8,N$5)</f>
        <v>1.3431833982467651</v>
      </c>
      <c r="O8" t="str">
        <f>RTD("gartle.rtd",,$E$3,$C$3,$C8,O$5)</f>
        <v/>
      </c>
      <c r="Q8" s="5">
        <f>RTD("gartle.rtd",,$E$3,$C$3,"TradingDay",$B8)</f>
        <v>43243</v>
      </c>
    </row>
    <row r="9" spans="2:17" x14ac:dyDescent="0.25">
      <c r="B9" s="4">
        <v>4</v>
      </c>
      <c r="C9" s="5">
        <f>RTD("gartle.rtd",,$E$3,$C$3,$B9,"Date")</f>
        <v>43242</v>
      </c>
      <c r="D9" s="12">
        <f>RTD("gartle.rtd",,$E$3,$C$3,$C9,D$5)</f>
        <v>1.3430931568145752</v>
      </c>
      <c r="E9" s="12">
        <f>RTD("gartle.rtd",,$E$3,$C$3,$C9,E$5)</f>
        <v>1.3414356708526611</v>
      </c>
      <c r="F9" s="12">
        <f>RTD("gartle.rtd",,$E$3,$C$3,$C9,F$5)</f>
        <v>1.3490906953811646</v>
      </c>
      <c r="G9" s="12">
        <f>RTD("gartle.rtd",,$E$3,$C$3,$C9,G$5)</f>
        <v>1.3431833982467651</v>
      </c>
      <c r="H9" s="12">
        <f>RTD("gartle.rtd",,$E$3,$C$3,$C9,H$5)</f>
        <v>-4.5255422592163086E-3</v>
      </c>
      <c r="I9" s="6">
        <f>RTD("gartle.rtd",,$E$3,$C$3,$C9,I$5)</f>
        <v>-3.3579522426535613E-3</v>
      </c>
      <c r="K9" s="12">
        <f>RTD("gartle.rtd",,$E$3,$C$3,$C9,K$5)</f>
        <v>1.3475998640060425</v>
      </c>
      <c r="L9" s="12">
        <f>RTD("gartle.rtd",,$E$3,$C$3,$C9,L$5)</f>
        <v>1.3392976522445679</v>
      </c>
      <c r="M9" s="12">
        <f>RTD("gartle.rtd",,$E$3,$C$3,$C9,M$5)</f>
        <v>1.3475998640060425</v>
      </c>
      <c r="N9" s="12">
        <f>RTD("gartle.rtd",,$E$3,$C$3,$C9,N$5)</f>
        <v>1.3477089405059814</v>
      </c>
      <c r="O9" t="str">
        <f>RTD("gartle.rtd",,$E$3,$C$3,$C9,O$5)</f>
        <v/>
      </c>
      <c r="Q9" s="5">
        <f>RTD("gartle.rtd",,$E$3,$C$3,"TradingDay",$B9)</f>
        <v>43242</v>
      </c>
    </row>
    <row r="10" spans="2:17" x14ac:dyDescent="0.25">
      <c r="B10" s="4">
        <v>5</v>
      </c>
      <c r="C10" s="5">
        <f>RTD("gartle.rtd",,$E$3,$C$3,$B10,"Date")</f>
        <v>43241</v>
      </c>
      <c r="D10" s="12">
        <f>RTD("gartle.rtd",,$E$3,$C$3,$C10,D$5)</f>
        <v>1.3475998640060425</v>
      </c>
      <c r="E10" s="12">
        <f>RTD("gartle.rtd",,$E$3,$C$3,$C10,E$5)</f>
        <v>1.3392976522445679</v>
      </c>
      <c r="F10" s="12">
        <f>RTD("gartle.rtd",,$E$3,$C$3,$C10,F$5)</f>
        <v>1.3475998640060425</v>
      </c>
      <c r="G10" s="12">
        <f>RTD("gartle.rtd",,$E$3,$C$3,$C10,G$5)</f>
        <v>1.3477089405059814</v>
      </c>
      <c r="H10" s="12">
        <f>RTD("gartle.rtd",,$E$3,$C$3,$C10,H$5)</f>
        <v>-3.825068473815918E-3</v>
      </c>
      <c r="I10" s="6">
        <f>RTD("gartle.rtd",,$E$3,$C$3,$C10,I$5)</f>
        <v>-2.8301681262932199E-3</v>
      </c>
      <c r="K10" s="12">
        <f>RTD("gartle.rtd",,$E$3,$C$3,$C10,K$5)</f>
        <v>1.3512418270111084</v>
      </c>
      <c r="L10" s="12">
        <f>RTD("gartle.rtd",,$E$3,$C$3,$C10,L$5)</f>
        <v>1.3456233739852905</v>
      </c>
      <c r="M10" s="12">
        <f>RTD("gartle.rtd",,$E$3,$C$3,$C10,M$5)</f>
        <v>1.3528138399124146</v>
      </c>
      <c r="N10" s="12">
        <f>RTD("gartle.rtd",,$E$3,$C$3,$C10,N$5)</f>
        <v>1.3515340089797974</v>
      </c>
      <c r="O10" t="str">
        <f>RTD("gartle.rtd",,$E$3,$C$3,$C10,O$5)</f>
        <v/>
      </c>
      <c r="Q10" s="5">
        <f>RTD("gartle.rtd",,$E$3,$C$3,"TradingDay",$B10)</f>
        <v>43241</v>
      </c>
    </row>
    <row r="11" spans="2:17" x14ac:dyDescent="0.25">
      <c r="B11" s="4">
        <v>6</v>
      </c>
      <c r="C11" s="5">
        <f>RTD("gartle.rtd",,$E$3,$C$3,$B11,"Date")</f>
        <v>43238</v>
      </c>
      <c r="D11" s="12">
        <f>RTD("gartle.rtd",,$E$3,$C$3,$C11,D$5)</f>
        <v>1.3512418270111084</v>
      </c>
      <c r="E11" s="12">
        <f>RTD("gartle.rtd",,$E$3,$C$3,$C11,E$5)</f>
        <v>1.3456233739852905</v>
      </c>
      <c r="F11" s="12">
        <f>RTD("gartle.rtd",,$E$3,$C$3,$C11,F$5)</f>
        <v>1.3528138399124146</v>
      </c>
      <c r="G11" s="12">
        <f>RTD("gartle.rtd",,$E$3,$C$3,$C11,G$5)</f>
        <v>1.3515340089797974</v>
      </c>
      <c r="H11" s="12">
        <f>RTD("gartle.rtd",,$E$3,$C$3,$C11,H$5)</f>
        <v>-3.2960176467895508E-3</v>
      </c>
      <c r="I11" s="6">
        <f>RTD("gartle.rtd",,$E$3,$C$3,$C11,I$5)</f>
        <v>-2.4327905213293866E-3</v>
      </c>
      <c r="K11" s="12">
        <f>RTD("gartle.rtd",,$E$3,$C$3,$C11,K$5)</f>
        <v>1.3550136089324951</v>
      </c>
      <c r="L11" s="12">
        <f>RTD("gartle.rtd",,$E$3,$C$3,$C11,L$5)</f>
        <v>1.347563624382019</v>
      </c>
      <c r="M11" s="12">
        <f>RTD("gartle.rtd",,$E$3,$C$3,$C11,M$5)</f>
        <v>1.3569257259368896</v>
      </c>
      <c r="N11" s="12">
        <f>RTD("gartle.rtd",,$E$3,$C$3,$C11,N$5)</f>
        <v>1.3548300266265869</v>
      </c>
      <c r="O11" t="str">
        <f>RTD("gartle.rtd",,$E$3,$C$3,$C11,O$5)</f>
        <v/>
      </c>
      <c r="Q11" s="5">
        <f>RTD("gartle.rtd",,$E$3,$C$3,"TradingDay",$B11)</f>
        <v>43238</v>
      </c>
    </row>
    <row r="12" spans="2:17" x14ac:dyDescent="0.25">
      <c r="B12" s="4">
        <v>7</v>
      </c>
      <c r="C12" s="5">
        <f>RTD("gartle.rtd",,$E$3,$C$3,$B12,"Date")</f>
        <v>43237</v>
      </c>
      <c r="D12" s="12">
        <f>RTD("gartle.rtd",,$E$3,$C$3,$C12,D$5)</f>
        <v>1.3550136089324951</v>
      </c>
      <c r="E12" s="12">
        <f>RTD("gartle.rtd",,$E$3,$C$3,$C12,E$5)</f>
        <v>1.347563624382019</v>
      </c>
      <c r="F12" s="12">
        <f>RTD("gartle.rtd",,$E$3,$C$3,$C12,F$5)</f>
        <v>1.3569257259368896</v>
      </c>
      <c r="G12" s="12">
        <f>RTD("gartle.rtd",,$E$3,$C$3,$C12,G$5)</f>
        <v>1.3548300266265869</v>
      </c>
      <c r="H12" s="12">
        <f>RTD("gartle.rtd",,$E$3,$C$3,$C12,H$5)</f>
        <v>4.8104524612426758E-3</v>
      </c>
      <c r="I12" s="6">
        <f>RTD("gartle.rtd",,$E$3,$C$3,$C12,I$5)</f>
        <v>3.5632464545685139E-3</v>
      </c>
      <c r="K12" s="12">
        <f>RTD("gartle.rtd",,$E$3,$C$3,$C12,K$5)</f>
        <v>1.3502565622329712</v>
      </c>
      <c r="L12" s="12">
        <f>RTD("gartle.rtd",,$E$3,$C$3,$C12,L$5)</f>
        <v>1.3457863330841064</v>
      </c>
      <c r="M12" s="12">
        <f>RTD("gartle.rtd",,$E$3,$C$3,$C12,M$5)</f>
        <v>1.352155327796936</v>
      </c>
      <c r="N12" s="12">
        <f>RTD("gartle.rtd",,$E$3,$C$3,$C12,N$5)</f>
        <v>1.3500195741653442</v>
      </c>
      <c r="O12" t="str">
        <f>RTD("gartle.rtd",,$E$3,$C$3,$C12,O$5)</f>
        <v/>
      </c>
      <c r="Q12" s="5">
        <f>RTD("gartle.rtd",,$E$3,$C$3,"TradingDay",$B12)</f>
        <v>43237</v>
      </c>
    </row>
    <row r="13" spans="2:17" x14ac:dyDescent="0.25">
      <c r="B13" s="4">
        <v>8</v>
      </c>
      <c r="C13" s="5">
        <f>RTD("gartle.rtd",,$E$3,$C$3,$B13,"Date")</f>
        <v>43236</v>
      </c>
      <c r="D13" s="12">
        <f>RTD("gartle.rtd",,$E$3,$C$3,$C13,D$5)</f>
        <v>1.3502565622329712</v>
      </c>
      <c r="E13" s="12">
        <f>RTD("gartle.rtd",,$E$3,$C$3,$C13,E$5)</f>
        <v>1.3457863330841064</v>
      </c>
      <c r="F13" s="12">
        <f>RTD("gartle.rtd",,$E$3,$C$3,$C13,F$5)</f>
        <v>1.352155327796936</v>
      </c>
      <c r="G13" s="12">
        <f>RTD("gartle.rtd",,$E$3,$C$3,$C13,G$5)</f>
        <v>1.3500195741653442</v>
      </c>
      <c r="H13" s="12">
        <f>RTD("gartle.rtd",,$E$3,$C$3,$C13,H$5)</f>
        <v>-6.2252283096313477E-3</v>
      </c>
      <c r="I13" s="6">
        <f>RTD("gartle.rtd",,$E$3,$C$3,$C13,I$5)</f>
        <v>-4.5900476803827361E-3</v>
      </c>
      <c r="K13" s="12">
        <f>RTD("gartle.rtd",,$E$3,$C$3,$C13,K$5)</f>
        <v>1.3561160564422607</v>
      </c>
      <c r="L13" s="12">
        <f>RTD("gartle.rtd",,$E$3,$C$3,$C13,L$5)</f>
        <v>1.3452974557876587</v>
      </c>
      <c r="M13" s="12">
        <f>RTD("gartle.rtd",,$E$3,$C$3,$C13,M$5)</f>
        <v>1.3574045896530151</v>
      </c>
      <c r="N13" s="12">
        <f>RTD("gartle.rtd",,$E$3,$C$3,$C13,N$5)</f>
        <v>1.3562448024749756</v>
      </c>
      <c r="O13" t="str">
        <f>RTD("gartle.rtd",,$E$3,$C$3,$C13,O$5)</f>
        <v/>
      </c>
      <c r="Q13" s="5">
        <f>RTD("gartle.rtd",,$E$3,$C$3,"TradingDay",$B13)</f>
        <v>43236</v>
      </c>
    </row>
    <row r="14" spans="2:17" x14ac:dyDescent="0.25">
      <c r="B14" s="4">
        <v>9</v>
      </c>
      <c r="C14" s="5">
        <f>RTD("gartle.rtd",,$E$3,$C$3,$B14,"Date")</f>
        <v>43235</v>
      </c>
      <c r="D14" s="12">
        <f>RTD("gartle.rtd",,$E$3,$C$3,$C14,D$5)</f>
        <v>1.3561160564422607</v>
      </c>
      <c r="E14" s="12">
        <f>RTD("gartle.rtd",,$E$3,$C$3,$C14,E$5)</f>
        <v>1.3452974557876587</v>
      </c>
      <c r="F14" s="12">
        <f>RTD("gartle.rtd",,$E$3,$C$3,$C14,F$5)</f>
        <v>1.3574045896530151</v>
      </c>
      <c r="G14" s="12">
        <f>RTD("gartle.rtd",,$E$3,$C$3,$C14,G$5)</f>
        <v>1.3562448024749756</v>
      </c>
      <c r="H14" s="12">
        <f>RTD("gartle.rtd",,$E$3,$C$3,$C14,H$5)</f>
        <v>8.6390972137451172E-4</v>
      </c>
      <c r="I14" s="6">
        <f>RTD("gartle.rtd",,$E$3,$C$3,$C14,I$5)</f>
        <v>6.3739257797812421E-4</v>
      </c>
      <c r="K14" s="12">
        <f>RTD("gartle.rtd",,$E$3,$C$3,$C14,K$5)</f>
        <v>1.3550318479537964</v>
      </c>
      <c r="L14" s="12">
        <f>RTD("gartle.rtd",,$E$3,$C$3,$C14,L$5)</f>
        <v>1.3544812202453613</v>
      </c>
      <c r="M14" s="12">
        <f>RTD("gartle.rtd",,$E$3,$C$3,$C14,M$5)</f>
        <v>1.3607293367385864</v>
      </c>
      <c r="N14" s="12">
        <f>RTD("gartle.rtd",,$E$3,$C$3,$C14,N$5)</f>
        <v>1.3553808927536011</v>
      </c>
      <c r="O14" t="str">
        <f>RTD("gartle.rtd",,$E$3,$C$3,$C14,O$5)</f>
        <v/>
      </c>
      <c r="Q14" s="5">
        <f>RTD("gartle.rtd",,$E$3,$C$3,"TradingDay",$B14)</f>
        <v>43235</v>
      </c>
    </row>
    <row r="15" spans="2:17" x14ac:dyDescent="0.25">
      <c r="B15" s="4">
        <v>10</v>
      </c>
      <c r="C15" s="5">
        <f>RTD("gartle.rtd",,$E$3,$C$3,$B15,"Date")</f>
        <v>43234</v>
      </c>
      <c r="D15" s="12">
        <f>RTD("gartle.rtd",,$E$3,$C$3,$C15,D$5)</f>
        <v>1.3550318479537964</v>
      </c>
      <c r="E15" s="12">
        <f>RTD("gartle.rtd",,$E$3,$C$3,$C15,E$5)</f>
        <v>1.3544812202453613</v>
      </c>
      <c r="F15" s="12">
        <f>RTD("gartle.rtd",,$E$3,$C$3,$C15,F$5)</f>
        <v>1.3607293367385864</v>
      </c>
      <c r="G15" s="12">
        <f>RTD("gartle.rtd",,$E$3,$C$3,$C15,G$5)</f>
        <v>1.3553808927536011</v>
      </c>
      <c r="H15" s="12">
        <f>RTD("gartle.rtd",,$E$3,$C$3,$C15,H$5)</f>
        <v>3.0426979064941406E-3</v>
      </c>
      <c r="I15" s="6">
        <f>RTD("gartle.rtd",,$E$3,$C$3,$C15,I$5)</f>
        <v>2.2499533904225544E-3</v>
      </c>
      <c r="K15" s="12">
        <f>RTD("gartle.rtd",,$E$3,$C$3,$C15,K$5)</f>
        <v>1.3524478673934937</v>
      </c>
      <c r="L15" s="12">
        <f>RTD("gartle.rtd",,$E$3,$C$3,$C15,L$5)</f>
        <v>1.3503477573394775</v>
      </c>
      <c r="M15" s="12">
        <f>RTD("gartle.rtd",,$E$3,$C$3,$C15,M$5)</f>
        <v>1.3596193790435791</v>
      </c>
      <c r="N15" s="12">
        <f>RTD("gartle.rtd",,$E$3,$C$3,$C15,N$5)</f>
        <v>1.3523381948471069</v>
      </c>
      <c r="O15" t="str">
        <f>RTD("gartle.rtd",,$E$3,$C$3,$C15,O$5)</f>
        <v/>
      </c>
      <c r="Q15" s="5">
        <f>RTD("gartle.rtd",,$E$3,$C$3,"TradingDay",$B15)</f>
        <v>43234</v>
      </c>
    </row>
    <row r="16" spans="2:17" x14ac:dyDescent="0.25">
      <c r="B16" s="4">
        <v>11</v>
      </c>
      <c r="C16" s="5">
        <f>RTD("gartle.rtd",,$E$3,$C$3,$B16,"Date")</f>
        <v>43231</v>
      </c>
      <c r="D16" s="12">
        <f>RTD("gartle.rtd",,$E$3,$C$3,$C16,D$5)</f>
        <v>1.3524478673934937</v>
      </c>
      <c r="E16" s="12">
        <f>RTD("gartle.rtd",,$E$3,$C$3,$C16,E$5)</f>
        <v>1.3503477573394775</v>
      </c>
      <c r="F16" s="12">
        <f>RTD("gartle.rtd",,$E$3,$C$3,$C16,F$5)</f>
        <v>1.3596193790435791</v>
      </c>
      <c r="G16" s="12">
        <f>RTD("gartle.rtd",,$E$3,$C$3,$C16,G$5)</f>
        <v>1.3523381948471069</v>
      </c>
      <c r="H16" s="12">
        <f>RTD("gartle.rtd",,$E$3,$C$3,$C16,H$5)</f>
        <v>-2.1246671676635742E-3</v>
      </c>
      <c r="I16" s="6">
        <f>RTD("gartle.rtd",,$E$3,$C$3,$C16,I$5)</f>
        <v>-1.5686418780822553E-3</v>
      </c>
      <c r="K16" s="12">
        <f>RTD("gartle.rtd",,$E$3,$C$3,$C16,K$5)</f>
        <v>1.3546464443206787</v>
      </c>
      <c r="L16" s="12">
        <f>RTD("gartle.rtd",,$E$3,$C$3,$C16,L$5)</f>
        <v>1.3461849689483643</v>
      </c>
      <c r="M16" s="12">
        <f>RTD("gartle.rtd",,$E$3,$C$3,$C16,M$5)</f>
        <v>1.361767053604126</v>
      </c>
      <c r="N16" s="12">
        <f>RTD("gartle.rtd",,$E$3,$C$3,$C16,N$5)</f>
        <v>1.3544628620147705</v>
      </c>
      <c r="O16" t="str">
        <f>RTD("gartle.rtd",,$E$3,$C$3,$C16,O$5)</f>
        <v/>
      </c>
      <c r="Q16" s="5">
        <f>RTD("gartle.rtd",,$E$3,$C$3,"TradingDay",$B16)</f>
        <v>43231</v>
      </c>
    </row>
    <row r="17" spans="2:17" x14ac:dyDescent="0.25">
      <c r="B17" s="4">
        <v>12</v>
      </c>
      <c r="C17" s="5">
        <f>RTD("gartle.rtd",,$E$3,$C$3,$B17,"Date")</f>
        <v>43230</v>
      </c>
      <c r="D17" s="12">
        <f>RTD("gartle.rtd",,$E$3,$C$3,$C17,D$5)</f>
        <v>1.3546464443206787</v>
      </c>
      <c r="E17" s="12">
        <f>RTD("gartle.rtd",,$E$3,$C$3,$C17,E$5)</f>
        <v>1.3461849689483643</v>
      </c>
      <c r="F17" s="12">
        <f>RTD("gartle.rtd",,$E$3,$C$3,$C17,F$5)</f>
        <v>1.361767053604126</v>
      </c>
      <c r="G17" s="12">
        <f>RTD("gartle.rtd",,$E$3,$C$3,$C17,G$5)</f>
        <v>1.3544628620147705</v>
      </c>
      <c r="H17" s="12">
        <f>RTD("gartle.rtd",,$E$3,$C$3,$C17,H$5)</f>
        <v>-8.81195068359375E-4</v>
      </c>
      <c r="I17" s="6">
        <f>RTD("gartle.rtd",,$E$3,$C$3,$C17,I$5)</f>
        <v>-6.50163376416657E-4</v>
      </c>
      <c r="K17" s="12">
        <f>RTD("gartle.rtd",,$E$3,$C$3,$C17,K$5)</f>
        <v>1.3553808927536011</v>
      </c>
      <c r="L17" s="12">
        <f>RTD("gartle.rtd",,$E$3,$C$3,$C17,L$5)</f>
        <v>1.350001335144043</v>
      </c>
      <c r="M17" s="12">
        <f>RTD("gartle.rtd",,$E$3,$C$3,$C17,M$5)</f>
        <v>1.3605997562408447</v>
      </c>
      <c r="N17" s="12">
        <f>RTD("gartle.rtd",,$E$3,$C$3,$C17,N$5)</f>
        <v>1.3553440570831299</v>
      </c>
      <c r="O17" t="str">
        <f>RTD("gartle.rtd",,$E$3,$C$3,$C17,O$5)</f>
        <v/>
      </c>
      <c r="Q17" s="5">
        <f>RTD("gartle.rtd",,$E$3,$C$3,"TradingDay",$B17)</f>
        <v>43230</v>
      </c>
    </row>
    <row r="18" spans="2:17" x14ac:dyDescent="0.25">
      <c r="B18" s="4">
        <v>13</v>
      </c>
      <c r="C18" s="5">
        <f>RTD("gartle.rtd",,$E$3,$C$3,$B18,"Date")</f>
        <v>43229</v>
      </c>
      <c r="D18" s="12">
        <f>RTD("gartle.rtd",,$E$3,$C$3,$C18,D$5)</f>
        <v>1.3553808927536011</v>
      </c>
      <c r="E18" s="12">
        <f>RTD("gartle.rtd",,$E$3,$C$3,$C18,E$5)</f>
        <v>1.350001335144043</v>
      </c>
      <c r="F18" s="12">
        <f>RTD("gartle.rtd",,$E$3,$C$3,$C18,F$5)</f>
        <v>1.3605997562408447</v>
      </c>
      <c r="G18" s="12">
        <f>RTD("gartle.rtd",,$E$3,$C$3,$C18,G$5)</f>
        <v>1.3553440570831299</v>
      </c>
      <c r="H18" s="12">
        <f>RTD("gartle.rtd",,$E$3,$C$3,$C18,H$5)</f>
        <v>-1.6921758651733398E-3</v>
      </c>
      <c r="I18" s="6">
        <f>RTD("gartle.rtd",,$E$3,$C$3,$C18,I$5)</f>
        <v>-1.2469643949719611E-3</v>
      </c>
      <c r="K18" s="12">
        <f>RTD("gartle.rtd",,$E$3,$C$3,$C18,K$5)</f>
        <v>1.3569257259368896</v>
      </c>
      <c r="L18" s="12">
        <f>RTD("gartle.rtd",,$E$3,$C$3,$C18,L$5)</f>
        <v>1.3485630750656128</v>
      </c>
      <c r="M18" s="12">
        <f>RTD("gartle.rtd",,$E$3,$C$3,$C18,M$5)</f>
        <v>1.3591203689575195</v>
      </c>
      <c r="N18" s="12">
        <f>RTD("gartle.rtd",,$E$3,$C$3,$C18,N$5)</f>
        <v>1.3570362329483032</v>
      </c>
      <c r="O18" t="str">
        <f>RTD("gartle.rtd",,$E$3,$C$3,$C18,O$5)</f>
        <v/>
      </c>
      <c r="Q18" s="5">
        <f>RTD("gartle.rtd",,$E$3,$C$3,"TradingDay",$B18)</f>
        <v>43229</v>
      </c>
    </row>
    <row r="19" spans="2:17" x14ac:dyDescent="0.25">
      <c r="B19" s="4">
        <v>14</v>
      </c>
      <c r="C19" s="5">
        <f>RTD("gartle.rtd",,$E$3,$C$3,$B19,"Date")</f>
        <v>43228</v>
      </c>
      <c r="D19" s="12">
        <f>RTD("gartle.rtd",,$E$3,$C$3,$C19,D$5)</f>
        <v>1.3569257259368896</v>
      </c>
      <c r="E19" s="12">
        <f>RTD("gartle.rtd",,$E$3,$C$3,$C19,E$5)</f>
        <v>1.3485630750656128</v>
      </c>
      <c r="F19" s="12">
        <f>RTD("gartle.rtd",,$E$3,$C$3,$C19,F$5)</f>
        <v>1.3591203689575195</v>
      </c>
      <c r="G19" s="12">
        <f>RTD("gartle.rtd",,$E$3,$C$3,$C19,G$5)</f>
        <v>1.3570362329483032</v>
      </c>
      <c r="H19" s="12">
        <f>RTD("gartle.rtd",,$E$3,$C$3,$C19,H$5)</f>
        <v>3.8379430770874023E-3</v>
      </c>
      <c r="I19" s="6">
        <f>RTD("gartle.rtd",,$E$3,$C$3,$C19,I$5)</f>
        <v>2.8362015425342779E-3</v>
      </c>
      <c r="K19" s="12">
        <f>RTD("gartle.rtd",,$E$3,$C$3,$C19,K$5)</f>
        <v>1.3533265590667725</v>
      </c>
      <c r="L19" s="12">
        <f>RTD("gartle.rtd",,$E$3,$C$3,$C19,L$5)</f>
        <v>1.3517167568206787</v>
      </c>
      <c r="M19" s="12">
        <f>RTD("gartle.rtd",,$E$3,$C$3,$C19,M$5)</f>
        <v>1.3575890064239502</v>
      </c>
      <c r="N19" s="12">
        <f>RTD("gartle.rtd",,$E$3,$C$3,$C19,N$5)</f>
        <v>1.3531982898712158</v>
      </c>
      <c r="O19" t="str">
        <f>RTD("gartle.rtd",,$E$3,$C$3,$C19,O$5)</f>
        <v/>
      </c>
      <c r="Q19" s="5">
        <f>RTD("gartle.rtd",,$E$3,$C$3,"TradingDay",$B19)</f>
        <v>43228</v>
      </c>
    </row>
    <row r="20" spans="2:17" x14ac:dyDescent="0.25">
      <c r="B20" s="4">
        <v>15</v>
      </c>
      <c r="C20" s="5">
        <f>RTD("gartle.rtd",,$E$3,$C$3,$B20,"Date")</f>
        <v>43227</v>
      </c>
      <c r="D20" s="12">
        <f>RTD("gartle.rtd",,$E$3,$C$3,$C20,D$5)</f>
        <v>1.3533265590667725</v>
      </c>
      <c r="E20" s="12">
        <f>RTD("gartle.rtd",,$E$3,$C$3,$C20,E$5)</f>
        <v>1.3517167568206787</v>
      </c>
      <c r="F20" s="12">
        <f>RTD("gartle.rtd",,$E$3,$C$3,$C20,F$5)</f>
        <v>1.3575890064239502</v>
      </c>
      <c r="G20" s="12">
        <f>RTD("gartle.rtd",,$E$3,$C$3,$C20,G$5)</f>
        <v>1.3531982898712158</v>
      </c>
      <c r="H20" s="12">
        <f>RTD("gartle.rtd",,$E$3,$C$3,$C20,H$5)</f>
        <v>-4.0405988693237305E-3</v>
      </c>
      <c r="I20" s="6">
        <f>RTD("gartle.rtd",,$E$3,$C$3,$C20,I$5)</f>
        <v>-2.9770727193598745E-3</v>
      </c>
      <c r="K20" s="12">
        <f>RTD("gartle.rtd",,$E$3,$C$3,$C20,K$5)</f>
        <v>1.3572388887405396</v>
      </c>
      <c r="L20" s="12">
        <f>RTD("gartle.rtd",,$E$3,$C$3,$C20,L$5)</f>
        <v>1.3494548797607422</v>
      </c>
      <c r="M20" s="12">
        <f>RTD("gartle.rtd",,$E$3,$C$3,$C20,M$5)</f>
        <v>1.3586956262588501</v>
      </c>
      <c r="N20" s="12">
        <f>RTD("gartle.rtd",,$E$3,$C$3,$C20,N$5)</f>
        <v>1.3572388887405396</v>
      </c>
      <c r="O20" t="str">
        <f>RTD("gartle.rtd",,$E$3,$C$3,$C20,O$5)</f>
        <v/>
      </c>
      <c r="Q20" s="5">
        <f>RTD("gartle.rtd",,$E$3,$C$3,"TradingDay",$B20)</f>
        <v>43227</v>
      </c>
    </row>
    <row r="21" spans="2:17" x14ac:dyDescent="0.25">
      <c r="B21" s="4">
        <v>16</v>
      </c>
      <c r="C21" s="5">
        <f>RTD("gartle.rtd",,$E$3,$C$3,$B21,"Date")</f>
        <v>43224</v>
      </c>
      <c r="D21" s="12">
        <f>RTD("gartle.rtd",,$E$3,$C$3,$C21,D$5)</f>
        <v>1.3572388887405396</v>
      </c>
      <c r="E21" s="12">
        <f>RTD("gartle.rtd",,$E$3,$C$3,$C21,E$5)</f>
        <v>1.3494548797607422</v>
      </c>
      <c r="F21" s="12">
        <f>RTD("gartle.rtd",,$E$3,$C$3,$C21,F$5)</f>
        <v>1.3586956262588501</v>
      </c>
      <c r="G21" s="12">
        <f>RTD("gartle.rtd",,$E$3,$C$3,$C21,G$5)</f>
        <v>1.3572388887405396</v>
      </c>
      <c r="H21" s="12">
        <f>RTD("gartle.rtd",,$E$3,$C$3,$C21,H$5)</f>
        <v>-1.4734268188476563E-4</v>
      </c>
      <c r="I21" s="6">
        <f>RTD("gartle.rtd",,$E$3,$C$3,$C21,I$5)</f>
        <v>-1.0854882602595595E-4</v>
      </c>
      <c r="K21" s="12">
        <f>RTD("gartle.rtd",,$E$3,$C$3,$C21,K$5)</f>
        <v>1.3573677539825439</v>
      </c>
      <c r="L21" s="12">
        <f>RTD("gartle.rtd",,$E$3,$C$3,$C21,L$5)</f>
        <v>1.3540228605270386</v>
      </c>
      <c r="M21" s="12">
        <f>RTD("gartle.rtd",,$E$3,$C$3,$C21,M$5)</f>
        <v>1.3628991842269897</v>
      </c>
      <c r="N21" s="12">
        <f>RTD("gartle.rtd",,$E$3,$C$3,$C21,N$5)</f>
        <v>1.3573862314224243</v>
      </c>
      <c r="O21" t="str">
        <f>RTD("gartle.rtd",,$E$3,$C$3,$C21,O$5)</f>
        <v/>
      </c>
      <c r="Q21" s="5">
        <f>RTD("gartle.rtd",,$E$3,$C$3,"TradingDay",$B21)</f>
        <v>43224</v>
      </c>
    </row>
    <row r="22" spans="2:17" x14ac:dyDescent="0.25">
      <c r="B22" s="4">
        <v>17</v>
      </c>
      <c r="C22" s="5">
        <f>RTD("gartle.rtd",,$E$3,$C$3,$B22,"Date")</f>
        <v>43223</v>
      </c>
      <c r="D22" s="12">
        <f>RTD("gartle.rtd",,$E$3,$C$3,$C22,D$5)</f>
        <v>1.3573677539825439</v>
      </c>
      <c r="E22" s="12">
        <f>RTD("gartle.rtd",,$E$3,$C$3,$C22,E$5)</f>
        <v>1.3540228605270386</v>
      </c>
      <c r="F22" s="12">
        <f>RTD("gartle.rtd",,$E$3,$C$3,$C22,F$5)</f>
        <v>1.3628991842269897</v>
      </c>
      <c r="G22" s="12">
        <f>RTD("gartle.rtd",,$E$3,$C$3,$C22,G$5)</f>
        <v>1.3573862314224243</v>
      </c>
      <c r="H22" s="12">
        <f>RTD("gartle.rtd",,$E$3,$C$3,$C22,H$5)</f>
        <v>-3.5467147827148438E-3</v>
      </c>
      <c r="I22" s="6">
        <f>RTD("gartle.rtd",,$E$3,$C$3,$C22,I$5)</f>
        <v>-2.6060907648717269E-3</v>
      </c>
      <c r="K22" s="12">
        <f>RTD("gartle.rtd",,$E$3,$C$3,$C22,K$5)</f>
        <v>1.36106276512146</v>
      </c>
      <c r="L22" s="12">
        <f>RTD("gartle.rtd",,$E$3,$C$3,$C22,L$5)</f>
        <v>1.3582526445388794</v>
      </c>
      <c r="M22" s="12">
        <f>RTD("gartle.rtd",,$E$3,$C$3,$C22,M$5)</f>
        <v>1.366474986076355</v>
      </c>
      <c r="N22" s="12">
        <f>RTD("gartle.rtd",,$E$3,$C$3,$C22,N$5)</f>
        <v>1.3609329462051392</v>
      </c>
      <c r="O22" t="str">
        <f>RTD("gartle.rtd",,$E$3,$C$3,$C22,O$5)</f>
        <v/>
      </c>
      <c r="Q22" s="5">
        <f>RTD("gartle.rtd",,$E$3,$C$3,"TradingDay",$B22)</f>
        <v>43223</v>
      </c>
    </row>
    <row r="23" spans="2:17" x14ac:dyDescent="0.25">
      <c r="B23" s="4">
        <v>18</v>
      </c>
      <c r="C23" s="5">
        <f>RTD("gartle.rtd",,$E$3,$C$3,$B23,"Date")</f>
        <v>43222</v>
      </c>
      <c r="D23" s="12">
        <f>RTD("gartle.rtd",,$E$3,$C$3,$C23,D$5)</f>
        <v>1.36106276512146</v>
      </c>
      <c r="E23" s="12">
        <f>RTD("gartle.rtd",,$E$3,$C$3,$C23,E$5)</f>
        <v>1.3582526445388794</v>
      </c>
      <c r="F23" s="12">
        <f>RTD("gartle.rtd",,$E$3,$C$3,$C23,F$5)</f>
        <v>1.366474986076355</v>
      </c>
      <c r="G23" s="12">
        <f>RTD("gartle.rtd",,$E$3,$C$3,$C23,G$5)</f>
        <v>1.3609329462051392</v>
      </c>
      <c r="H23" s="12">
        <f>RTD("gartle.rtd",,$E$3,$C$3,$C23,H$5)</f>
        <v>-1.6287803649902344E-2</v>
      </c>
      <c r="I23" s="6">
        <f>RTD("gartle.rtd",,$E$3,$C$3,$C23,I$5)</f>
        <v>-1.182657439021062E-2</v>
      </c>
      <c r="K23" s="12">
        <f>RTD("gartle.rtd",,$E$3,$C$3,$C23,K$5)</f>
        <v>1.3772207498550415</v>
      </c>
      <c r="L23" s="12">
        <f>RTD("gartle.rtd",,$E$3,$C$3,$C23,L$5)</f>
        <v>1.3591018915176392</v>
      </c>
      <c r="M23" s="12">
        <f>RTD("gartle.rtd",,$E$3,$C$3,$C23,M$5)</f>
        <v>1.3776001930236816</v>
      </c>
      <c r="N23" s="12">
        <f>RTD("gartle.rtd",,$E$3,$C$3,$C23,N$5)</f>
        <v>1.3772207498550415</v>
      </c>
      <c r="O23" t="str">
        <f>RTD("gartle.rtd",,$E$3,$C$3,$C23,O$5)</f>
        <v/>
      </c>
      <c r="Q23" s="5">
        <f>RTD("gartle.rtd",,$E$3,$C$3,"TradingDay",$B23)</f>
        <v>43222</v>
      </c>
    </row>
    <row r="24" spans="2:17" x14ac:dyDescent="0.25">
      <c r="B24" s="4">
        <v>19</v>
      </c>
      <c r="C24" s="5">
        <f>RTD("gartle.rtd",,$E$3,$C$3,$B24,"Date")</f>
        <v>43221</v>
      </c>
      <c r="D24" s="12">
        <f>RTD("gartle.rtd",,$E$3,$C$3,$C24,D$5)</f>
        <v>1.3772207498550415</v>
      </c>
      <c r="E24" s="12">
        <f>RTD("gartle.rtd",,$E$3,$C$3,$C24,E$5)</f>
        <v>1.3591018915176392</v>
      </c>
      <c r="F24" s="12">
        <f>RTD("gartle.rtd",,$E$3,$C$3,$C24,F$5)</f>
        <v>1.3776001930236816</v>
      </c>
      <c r="G24" s="12">
        <f>RTD("gartle.rtd",,$E$3,$C$3,$C24,G$5)</f>
        <v>1.3772207498550415</v>
      </c>
      <c r="H24" s="12">
        <f>RTD("gartle.rtd",,$E$3,$C$3,$C24,H$5)</f>
        <v>1.1372566223144531E-4</v>
      </c>
      <c r="I24" s="6">
        <f>RTD("gartle.rtd",,$E$3,$C$3,$C24,I$5)</f>
        <v>8.2583023856219739E-5</v>
      </c>
      <c r="K24" s="12">
        <f>RTD("gartle.rtd",,$E$3,$C$3,$C24,K$5)</f>
        <v>1.3769931793212891</v>
      </c>
      <c r="L24" s="12">
        <f>RTD("gartle.rtd",,$E$3,$C$3,$C24,L$5)</f>
        <v>1.3716667890548706</v>
      </c>
      <c r="M24" s="12">
        <f>RTD("gartle.rtd",,$E$3,$C$3,$C24,M$5)</f>
        <v>1.3793102502822876</v>
      </c>
      <c r="N24" s="12">
        <f>RTD("gartle.rtd",,$E$3,$C$3,$C24,N$5)</f>
        <v>1.3771070241928101</v>
      </c>
      <c r="O24" t="str">
        <f>RTD("gartle.rtd",,$E$3,$C$3,$C24,O$5)</f>
        <v/>
      </c>
      <c r="Q24" s="5">
        <f>RTD("gartle.rtd",,$E$3,$C$3,"TradingDay",$B24)</f>
        <v>43221</v>
      </c>
    </row>
    <row r="25" spans="2:17" x14ac:dyDescent="0.25">
      <c r="B25" s="4">
        <v>20</v>
      </c>
      <c r="C25" s="5">
        <f>RTD("gartle.rtd",,$E$3,$C$3,$B25,"Date")</f>
        <v>43220</v>
      </c>
      <c r="D25" s="12">
        <f>RTD("gartle.rtd",,$E$3,$C$3,$C25,D$5)</f>
        <v>1.3769931793212891</v>
      </c>
      <c r="E25" s="12">
        <f>RTD("gartle.rtd",,$E$3,$C$3,$C25,E$5)</f>
        <v>1.3716667890548706</v>
      </c>
      <c r="F25" s="12">
        <f>RTD("gartle.rtd",,$E$3,$C$3,$C25,F$5)</f>
        <v>1.3793102502822876</v>
      </c>
      <c r="G25" s="12">
        <f>RTD("gartle.rtd",,$E$3,$C$3,$C25,G$5)</f>
        <v>1.3771070241928101</v>
      </c>
      <c r="H25" s="12">
        <f>RTD("gartle.rtd",,$E$3,$C$3,$C25,H$5)</f>
        <v>-1.4836311340332031E-2</v>
      </c>
      <c r="I25" s="6">
        <f>RTD("gartle.rtd",,$E$3,$C$3,$C25,I$5)</f>
        <v>-1.0658703527359759E-2</v>
      </c>
      <c r="K25" s="12">
        <f>RTD("gartle.rtd",,$E$3,$C$3,$C25,K$5)</f>
        <v>1.3917109966278076</v>
      </c>
      <c r="L25" s="12">
        <f>RTD("gartle.rtd",,$E$3,$C$3,$C25,L$5)</f>
        <v>1.3750240802764893</v>
      </c>
      <c r="M25" s="12">
        <f>RTD("gartle.rtd",,$E$3,$C$3,$C25,M$5)</f>
        <v>1.3935340642929077</v>
      </c>
      <c r="N25" s="12">
        <f>RTD("gartle.rtd",,$E$3,$C$3,$C25,N$5)</f>
        <v>1.3919433355331421</v>
      </c>
      <c r="O25" t="str">
        <f>RTD("gartle.rtd",,$E$3,$C$3,$C25,O$5)</f>
        <v/>
      </c>
      <c r="Q25" s="5">
        <f>RTD("gartle.rtd",,$E$3,$C$3,"TradingDay",$B25)</f>
        <v>43220</v>
      </c>
    </row>
    <row r="30" spans="2:17" x14ac:dyDescent="0.25">
      <c r="C30" s="1" t="s">
        <v>16</v>
      </c>
    </row>
    <row r="31" spans="2:17" x14ac:dyDescent="0.25">
      <c r="C31" t="s">
        <v>24</v>
      </c>
    </row>
    <row r="32" spans="2:17" x14ac:dyDescent="0.25">
      <c r="C32" t="s">
        <v>25</v>
      </c>
    </row>
    <row r="33" spans="3:3" x14ac:dyDescent="0.25">
      <c r="C33" t="s">
        <v>26</v>
      </c>
    </row>
    <row r="34" spans="3:3" x14ac:dyDescent="0.25">
      <c r="C34" t="s">
        <v>27</v>
      </c>
    </row>
    <row r="35" spans="3:3" x14ac:dyDescent="0.25">
      <c r="C35" t="s">
        <v>28</v>
      </c>
    </row>
  </sheetData>
  <mergeCells count="1">
    <mergeCell ref="E3:G3"/>
  </mergeCells>
  <dataValidations count="1">
    <dataValidation type="list" allowBlank="1" showInputMessage="1" showErrorMessage="1" sqref="E3:G3">
      <formula1>$C$31:$C$35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2:T21"/>
  <sheetViews>
    <sheetView showGridLines="0" workbookViewId="0">
      <pane xSplit="4" ySplit="5" topLeftCell="E6" activePane="bottomRight" state="frozen"/>
      <selection pane="topRight" activeCell="E1" sqref="E1"/>
      <selection pane="bottomLeft" activeCell="A4" sqref="A4"/>
      <selection pane="bottomRight" activeCell="B3" sqref="B3:D3"/>
    </sheetView>
  </sheetViews>
  <sheetFormatPr defaultRowHeight="15" x14ac:dyDescent="0.25"/>
  <cols>
    <col min="1" max="1" width="2.5703125" customWidth="1"/>
    <col min="2" max="2" width="28.85546875" bestFit="1" customWidth="1"/>
    <col min="3" max="3" width="9.85546875" customWidth="1"/>
    <col min="4" max="4" width="15.7109375" customWidth="1"/>
    <col min="5" max="8" width="8.5703125" bestFit="1" customWidth="1"/>
    <col min="9" max="9" width="7.7109375" bestFit="1" customWidth="1"/>
    <col min="10" max="10" width="16.28515625" bestFit="1" customWidth="1"/>
    <col min="11" max="11" width="10.7109375" bestFit="1" customWidth="1"/>
    <col min="12" max="12" width="9.85546875" bestFit="1" customWidth="1"/>
    <col min="13" max="13" width="9.42578125" customWidth="1"/>
    <col min="14" max="14" width="9" customWidth="1"/>
    <col min="15" max="15" width="9.85546875" bestFit="1" customWidth="1"/>
    <col min="16" max="16" width="12.28515625" bestFit="1" customWidth="1"/>
    <col min="17" max="17" width="16" bestFit="1" customWidth="1"/>
    <col min="18" max="18" width="16.140625" bestFit="1" customWidth="1"/>
    <col min="19" max="19" width="19" bestFit="1" customWidth="1"/>
    <col min="20" max="20" width="19.28515625" bestFit="1" customWidth="1"/>
  </cols>
  <sheetData>
    <row r="2" spans="2:20" x14ac:dyDescent="0.25">
      <c r="B2" s="1" t="s">
        <v>1</v>
      </c>
    </row>
    <row r="3" spans="2:20" x14ac:dyDescent="0.25">
      <c r="B3" s="14" t="s">
        <v>24</v>
      </c>
      <c r="C3" s="14"/>
      <c r="D3" s="14"/>
    </row>
    <row r="5" spans="2:20" x14ac:dyDescent="0.25">
      <c r="B5" t="s">
        <v>0</v>
      </c>
      <c r="C5" t="s">
        <v>3</v>
      </c>
      <c r="D5" t="s">
        <v>17</v>
      </c>
      <c r="E5" t="s">
        <v>4</v>
      </c>
      <c r="F5" t="s">
        <v>6</v>
      </c>
      <c r="G5" t="s">
        <v>5</v>
      </c>
      <c r="H5" t="s">
        <v>7</v>
      </c>
      <c r="I5" t="s">
        <v>8</v>
      </c>
      <c r="J5" t="s">
        <v>18</v>
      </c>
      <c r="K5" t="s">
        <v>19</v>
      </c>
      <c r="L5" t="s">
        <v>10</v>
      </c>
      <c r="M5" t="s">
        <v>12</v>
      </c>
      <c r="N5" t="s">
        <v>11</v>
      </c>
      <c r="O5" t="s">
        <v>13</v>
      </c>
      <c r="P5" t="s">
        <v>20</v>
      </c>
      <c r="Q5" t="s">
        <v>14</v>
      </c>
      <c r="R5" t="s">
        <v>21</v>
      </c>
      <c r="S5" t="s">
        <v>22</v>
      </c>
      <c r="T5" t="s">
        <v>23</v>
      </c>
    </row>
    <row r="6" spans="2:20" x14ac:dyDescent="0.25">
      <c r="B6" s="7" t="s">
        <v>30</v>
      </c>
      <c r="C6" s="8"/>
      <c r="D6" s="10">
        <f>RTD("gartle.rtd",,$B$3,Table4[Symbol],Table4[Date],"Date")</f>
        <v>43245</v>
      </c>
      <c r="E6" s="12">
        <f>RTD("gartle.rtd",,$B$3,Table4[Symbol],Table4[Date],"Open")</f>
        <v>1.1723191738128662</v>
      </c>
      <c r="F6" s="12">
        <f>RTD("gartle.rtd",,$B$3,Table4[Symbol],Table4[Date],"High")</f>
        <v>1.1733232736587524</v>
      </c>
      <c r="G6" s="12">
        <f>RTD("gartle.rtd",,$B$3,Table4[Symbol],Table4[Date],"Low")</f>
        <v>1.1648359298706055</v>
      </c>
      <c r="H6" s="12">
        <f>RTD("gartle.rtd",,$B$3,Table4[Symbol],Table4[Date],"Close")</f>
        <v>1.1722642183303833</v>
      </c>
      <c r="I6" s="12">
        <f>RTD("gartle.rtd",,$B$3,Table4[Symbol],Table4[Date],"Change")</f>
        <v>1.2491941452026367E-3</v>
      </c>
      <c r="J6" s="6">
        <f>RTD("gartle.rtd",,$B$3,Table4[Symbol],Table4[Date],"ChangeInPercent")</f>
        <v>1.0667618428481518E-3</v>
      </c>
      <c r="K6" s="9">
        <f>RTD("gartle.rtd",,$B$3,Table4[Symbol],Table4[Date],"PrevDate")</f>
        <v>43244</v>
      </c>
      <c r="L6" s="12">
        <f>RTD("gartle.rtd",,$B$3,Table4[Symbol],Table4[Date],"PrevOpen")</f>
        <v>1.1707134246826172</v>
      </c>
      <c r="M6" s="12">
        <f>RTD("gartle.rtd",,$B$3,Table4[Symbol],Table4[Date],"PrevHigh")</f>
        <v>1.1749362945556641</v>
      </c>
      <c r="N6" s="12">
        <f>RTD("gartle.rtd",,$B$3,Table4[Symbol],Table4[Date],"PrevLow")</f>
        <v>1.1692214012145996</v>
      </c>
      <c r="O6" s="12">
        <f>RTD("gartle.rtd",,$B$3,Table4[Symbol],Table4[Date],"PrevClose")</f>
        <v>1.1710150241851807</v>
      </c>
      <c r="P6">
        <f>RTD("gartle.rtd",,$B$3,Table4[Symbol],Table4[Date],"rtd_LastError")</f>
        <v>0</v>
      </c>
      <c r="Q6" t="str">
        <f>RTD("gartle.rtd",,$B$3,Table4[Symbol],Table4[Date],"rtd_LastMessage")</f>
        <v/>
      </c>
      <c r="R6" s="10">
        <f>RTD("gartle.rtd",,$B$3,Table4[Symbol],Table4[Date],"rtd_LastUpdate")</f>
        <v>43246.754962175924</v>
      </c>
      <c r="S6" s="9">
        <f>RTD("gartle.rtd",,$B$3,Table4[Symbol],Table4[Date],"rtd_LastUpdateDate")</f>
        <v>43246</v>
      </c>
      <c r="T6" s="11">
        <f>RTD("gartle.rtd",,$B$3,Table4[Symbol],Table4[Date],"rtd_LastUpdateTime")</f>
        <v>0.75496217592592596</v>
      </c>
    </row>
    <row r="7" spans="2:20" x14ac:dyDescent="0.25">
      <c r="B7" s="7" t="s">
        <v>29</v>
      </c>
      <c r="C7" s="8"/>
      <c r="D7" s="10">
        <f>RTD("gartle.rtd",,$B$3,Table4[Symbol],Table4[Date],"Date")</f>
        <v>43245</v>
      </c>
      <c r="E7" s="12">
        <f>RTD("gartle.rtd",,$B$3,Table4[Symbol],Table4[Date],"Open")</f>
        <v>1.3384014368057251</v>
      </c>
      <c r="F7" s="12">
        <f>RTD("gartle.rtd",,$B$3,Table4[Symbol],Table4[Date],"High")</f>
        <v>1.3385089635848999</v>
      </c>
      <c r="G7" s="12">
        <f>RTD("gartle.rtd",,$B$3,Table4[Symbol],Table4[Date],"Low")</f>
        <v>1.330672025680542</v>
      </c>
      <c r="H7" s="12">
        <f>RTD("gartle.rtd",,$B$3,Table4[Symbol],Table4[Date],"Close")</f>
        <v>1.3383476734161377</v>
      </c>
      <c r="I7" s="12">
        <f>RTD("gartle.rtd",,$B$3,Table4[Symbol],Table4[Date],"Change")</f>
        <v>1.216888427734375E-3</v>
      </c>
      <c r="J7" s="6">
        <f>RTD("gartle.rtd",,$B$3,Table4[Symbol],Table4[Date],"ChangeInPercent")</f>
        <v>9.1007434829570855E-4</v>
      </c>
      <c r="K7" s="9">
        <f>RTD("gartle.rtd",,$B$3,Table4[Symbol],Table4[Date],"PrevDate")</f>
        <v>43244</v>
      </c>
      <c r="L7" s="12">
        <f>RTD("gartle.rtd",,$B$3,Table4[Symbol],Table4[Date],"PrevOpen")</f>
        <v>1.3371486663818359</v>
      </c>
      <c r="M7" s="12">
        <f>RTD("gartle.rtd",,$B$3,Table4[Symbol],Table4[Date],"PrevHigh")</f>
        <v>1.3422459363937378</v>
      </c>
      <c r="N7" s="12">
        <f>RTD("gartle.rtd",,$B$3,Table4[Symbol],Table4[Date],"PrevLow")</f>
        <v>1.3350956439971924</v>
      </c>
      <c r="O7" s="12">
        <f>RTD("gartle.rtd",,$B$3,Table4[Symbol],Table4[Date],"PrevClose")</f>
        <v>1.3371307849884033</v>
      </c>
      <c r="P7">
        <f>RTD("gartle.rtd",,$B$3,Table4[Symbol],Table4[Date],"rtd_LastError")</f>
        <v>0</v>
      </c>
      <c r="Q7" t="str">
        <f>RTD("gartle.rtd",,$B$3,Table4[Symbol],Table4[Date],"rtd_LastMessage")</f>
        <v/>
      </c>
      <c r="R7" s="10">
        <f>RTD("gartle.rtd",,$B$3,Table4[Symbol],Table4[Date],"rtd_LastUpdate")</f>
        <v>43246.754938425926</v>
      </c>
      <c r="S7" s="9">
        <f>RTD("gartle.rtd",,$B$3,Table4[Symbol],Table4[Date],"rtd_LastUpdateDate")</f>
        <v>43246</v>
      </c>
      <c r="T7" s="11">
        <f>RTD("gartle.rtd",,$B$3,Table4[Symbol],Table4[Date],"rtd_LastUpdateTime")</f>
        <v>0.75493842592592597</v>
      </c>
    </row>
    <row r="8" spans="2:20" x14ac:dyDescent="0.25">
      <c r="B8" s="7" t="s">
        <v>31</v>
      </c>
      <c r="C8" s="8"/>
      <c r="D8" s="10">
        <f>RTD("gartle.rtd",,$B$3,Table4[Symbol],Table4[Date],"Date")</f>
        <v>43245</v>
      </c>
      <c r="E8" s="12">
        <f>RTD("gartle.rtd",,$B$3,Table4[Symbol],Table4[Date],"Open")</f>
        <v>1.2886199951171875</v>
      </c>
      <c r="F8" s="12">
        <f>RTD("gartle.rtd",,$B$3,Table4[Symbol],Table4[Date],"High")</f>
        <v>1.2985199689865112</v>
      </c>
      <c r="G8" s="12">
        <f>RTD("gartle.rtd",,$B$3,Table4[Symbol],Table4[Date],"Low")</f>
        <v>1.2881100177764893</v>
      </c>
      <c r="H8" s="12">
        <f>RTD("gartle.rtd",,$B$3,Table4[Symbol],Table4[Date],"Close")</f>
        <v>1.2883000373840332</v>
      </c>
      <c r="I8" s="12">
        <f>RTD("gartle.rtd",,$B$3,Table4[Symbol],Table4[Date],"Change")</f>
        <v>4.8999786376953125E-3</v>
      </c>
      <c r="J8" s="6">
        <f>RTD("gartle.rtd",,$B$3,Table4[Symbol],Table4[Date],"ChangeInPercent")</f>
        <v>3.8179666615270058E-3</v>
      </c>
      <c r="K8" s="9">
        <f>RTD("gartle.rtd",,$B$3,Table4[Symbol],Table4[Date],"PrevDate")</f>
        <v>43244</v>
      </c>
      <c r="L8" s="12">
        <f>RTD("gartle.rtd",,$B$3,Table4[Symbol],Table4[Date],"PrevOpen")</f>
        <v>1.2838000059127808</v>
      </c>
      <c r="M8" s="12">
        <f>RTD("gartle.rtd",,$B$3,Table4[Symbol],Table4[Date],"PrevHigh")</f>
        <v>1.2917900085449219</v>
      </c>
      <c r="N8" s="12">
        <f>RTD("gartle.rtd",,$B$3,Table4[Symbol],Table4[Date],"PrevLow")</f>
        <v>1.2835999727249146</v>
      </c>
      <c r="O8" s="12">
        <f>RTD("gartle.rtd",,$B$3,Table4[Symbol],Table4[Date],"PrevClose")</f>
        <v>1.2834000587463379</v>
      </c>
      <c r="P8">
        <f>RTD("gartle.rtd",,$B$3,Table4[Symbol],Table4[Date],"rtd_LastError")</f>
        <v>0</v>
      </c>
      <c r="Q8" t="str">
        <f>RTD("gartle.rtd",,$B$3,Table4[Symbol],Table4[Date],"rtd_LastMessage")</f>
        <v/>
      </c>
      <c r="R8" s="10">
        <f>RTD("gartle.rtd",,$B$3,Table4[Symbol],Table4[Date],"rtd_LastUpdate")</f>
        <v>43246.754882615744</v>
      </c>
      <c r="S8" s="9">
        <f>RTD("gartle.rtd",,$B$3,Table4[Symbol],Table4[Date],"rtd_LastUpdateDate")</f>
        <v>43246</v>
      </c>
      <c r="T8" s="11">
        <f>RTD("gartle.rtd",,$B$3,Table4[Symbol],Table4[Date],"rtd_LastUpdateTime")</f>
        <v>0.75488261574074078</v>
      </c>
    </row>
    <row r="9" spans="2:20" x14ac:dyDescent="0.25">
      <c r="B9" s="7" t="s">
        <v>32</v>
      </c>
      <c r="C9" s="8"/>
      <c r="D9" s="10">
        <f>RTD("gartle.rtd",,$B$3,Table4[Symbol],Table4[Date],"Date")</f>
        <v>43245</v>
      </c>
      <c r="E9" s="12">
        <f>RTD("gartle.rtd",,$B$3,Table4[Symbol],Table4[Date],"Open")</f>
        <v>0.75700229406356812</v>
      </c>
      <c r="F9" s="12">
        <f>RTD("gartle.rtd",,$B$3,Table4[Symbol],Table4[Date],"High")</f>
        <v>0.75912857055664063</v>
      </c>
      <c r="G9" s="12">
        <f>RTD("gartle.rtd",,$B$3,Table4[Symbol],Table4[Date],"Low")</f>
        <v>0.75505894422531128</v>
      </c>
      <c r="H9" s="12">
        <f>RTD("gartle.rtd",,$B$3,Table4[Symbol],Table4[Date],"Close")</f>
        <v>0.75719714164733887</v>
      </c>
      <c r="I9" s="12">
        <f>RTD("gartle.rtd",,$B$3,Table4[Symbol],Table4[Date],"Change")</f>
        <v>4.8124790191650391E-4</v>
      </c>
      <c r="J9" s="6">
        <f>RTD("gartle.rtd",,$B$3,Table4[Symbol],Table4[Date],"ChangeInPercent")</f>
        <v>6.3596906830443167E-4</v>
      </c>
      <c r="K9" s="9">
        <f>RTD("gartle.rtd",,$B$3,Table4[Symbol],Table4[Date],"PrevDate")</f>
        <v>43244</v>
      </c>
      <c r="L9" s="12">
        <f>RTD("gartle.rtd",,$B$3,Table4[Symbol],Table4[Date],"PrevOpen")</f>
        <v>0.75660133361816406</v>
      </c>
      <c r="M9" s="12">
        <f>RTD("gartle.rtd",,$B$3,Table4[Symbol],Table4[Date],"PrevHigh")</f>
        <v>0.75740361213684082</v>
      </c>
      <c r="N9" s="12">
        <f>RTD("gartle.rtd",,$B$3,Table4[Symbol],Table4[Date],"PrevLow")</f>
        <v>0.75437533855438232</v>
      </c>
      <c r="O9" s="12">
        <f>RTD("gartle.rtd",,$B$3,Table4[Symbol],Table4[Date],"PrevClose")</f>
        <v>0.75671589374542236</v>
      </c>
      <c r="P9">
        <f>RTD("gartle.rtd",,$B$3,Table4[Symbol],Table4[Date],"rtd_LastError")</f>
        <v>0</v>
      </c>
      <c r="Q9" t="str">
        <f>RTD("gartle.rtd",,$B$3,Table4[Symbol],Table4[Date],"rtd_LastMessage")</f>
        <v/>
      </c>
      <c r="R9" s="10">
        <f>RTD("gartle.rtd",,$B$3,Table4[Symbol],Table4[Date],"rtd_LastUpdate")</f>
        <v>43246.754913738427</v>
      </c>
      <c r="S9" s="9">
        <f>RTD("gartle.rtd",,$B$3,Table4[Symbol],Table4[Date],"rtd_LastUpdateDate")</f>
        <v>43246</v>
      </c>
      <c r="T9" s="11">
        <f>RTD("gartle.rtd",,$B$3,Table4[Symbol],Table4[Date],"rtd_LastUpdateTime")</f>
        <v>0.75491373842592591</v>
      </c>
    </row>
    <row r="10" spans="2:20" x14ac:dyDescent="0.25">
      <c r="B10" s="7" t="s">
        <v>33</v>
      </c>
      <c r="C10" s="8"/>
      <c r="D10" s="10">
        <f>RTD("gartle.rtd",,$B$3,Table4[Symbol],Table4[Date],"Date")</f>
        <v>43245</v>
      </c>
      <c r="E10" s="12">
        <f>RTD("gartle.rtd",,$B$3,Table4[Symbol],Table4[Date],"Open")</f>
        <v>0.69312077760696411</v>
      </c>
      <c r="F10" s="12">
        <f>RTD("gartle.rtd",,$B$3,Table4[Symbol],Table4[Date],"High")</f>
        <v>0.69391435384750366</v>
      </c>
      <c r="G10" s="12">
        <f>RTD("gartle.rtd",,$B$3,Table4[Symbol],Table4[Date],"Low")</f>
        <v>0.69074130058288574</v>
      </c>
      <c r="H10" s="12">
        <f>RTD("gartle.rtd",,$B$3,Table4[Symbol],Table4[Date],"Close")</f>
        <v>0.69313997030258179</v>
      </c>
      <c r="I10" s="12">
        <f>RTD("gartle.rtd",,$B$3,Table4[Symbol],Table4[Date],"Change")</f>
        <v>2.3049116134643555E-4</v>
      </c>
      <c r="J10" s="6">
        <f>RTD("gartle.rtd",,$B$3,Table4[Symbol],Table4[Date],"ChangeInPercent")</f>
        <v>3.3264252876441525E-4</v>
      </c>
      <c r="K10" s="9">
        <f>RTD("gartle.rtd",,$B$3,Table4[Symbol],Table4[Date],"PrevDate")</f>
        <v>43244</v>
      </c>
      <c r="L10" s="12">
        <f>RTD("gartle.rtd",,$B$3,Table4[Symbol],Table4[Date],"PrevOpen")</f>
        <v>0.69252079725265503</v>
      </c>
      <c r="M10" s="12">
        <f>RTD("gartle.rtd",,$B$3,Table4[Symbol],Table4[Date],"PrevHigh")</f>
        <v>0.69352936744689941</v>
      </c>
      <c r="N10" s="12">
        <f>RTD("gartle.rtd",,$B$3,Table4[Symbol],Table4[Date],"PrevLow")</f>
        <v>0.6908797025680542</v>
      </c>
      <c r="O10" s="12">
        <f>RTD("gartle.rtd",,$B$3,Table4[Symbol],Table4[Date],"PrevClose")</f>
        <v>0.69290947914123535</v>
      </c>
      <c r="P10">
        <f>RTD("gartle.rtd",,$B$3,Table4[Symbol],Table4[Date],"rtd_LastError")</f>
        <v>0</v>
      </c>
      <c r="Q10" t="str">
        <f>RTD("gartle.rtd",,$B$3,Table4[Symbol],Table4[Date],"rtd_LastMessage")</f>
        <v/>
      </c>
      <c r="R10" s="10">
        <f>RTD("gartle.rtd",,$B$3,Table4[Symbol],Table4[Date],"rtd_LastUpdate")</f>
        <v>43246.754977048608</v>
      </c>
      <c r="S10" s="9">
        <f>RTD("gartle.rtd",,$B$3,Table4[Symbol],Table4[Date],"rtd_LastUpdateDate")</f>
        <v>43246</v>
      </c>
      <c r="T10" s="11">
        <f>RTD("gartle.rtd",,$B$3,Table4[Symbol],Table4[Date],"rtd_LastUpdateTime")</f>
        <v>0.75497704861111115</v>
      </c>
    </row>
    <row r="11" spans="2:20" x14ac:dyDescent="0.25">
      <c r="B11" s="7" t="s">
        <v>34</v>
      </c>
      <c r="C11" s="8"/>
      <c r="D11" s="10">
        <f>RTD("gartle.rtd",,$B$3,Table4[Symbol],Table4[Date],"Date")</f>
        <v>43245</v>
      </c>
      <c r="E11" s="12">
        <f>RTD("gartle.rtd",,$B$3,Table4[Symbol],Table4[Date],"Open")</f>
        <v>109.33000183105469</v>
      </c>
      <c r="F11" s="12">
        <f>RTD("gartle.rtd",,$B$3,Table4[Symbol],Table4[Date],"High")</f>
        <v>109.72100067138672</v>
      </c>
      <c r="G11" s="12">
        <f>RTD("gartle.rtd",,$B$3,Table4[Symbol],Table4[Date],"Low")</f>
        <v>109.11900329589844</v>
      </c>
      <c r="H11" s="12">
        <f>RTD("gartle.rtd",,$B$3,Table4[Symbol],Table4[Date],"Close")</f>
        <v>109.31199645996094</v>
      </c>
      <c r="I11" s="12">
        <f>RTD("gartle.rtd",,$B$3,Table4[Symbol],Table4[Date],"Change")</f>
        <v>-0.5570068359375</v>
      </c>
      <c r="J11" s="6">
        <f>RTD("gartle.rtd",,$B$3,Table4[Symbol],Table4[Date],"ChangeInPercent")</f>
        <v>-5.0697359512524853E-3</v>
      </c>
      <c r="K11" s="9">
        <f>RTD("gartle.rtd",,$B$3,Table4[Symbol],Table4[Date],"PrevDate")</f>
        <v>43244</v>
      </c>
      <c r="L11" s="12">
        <f>RTD("gartle.rtd",,$B$3,Table4[Symbol],Table4[Date],"PrevOpen")</f>
        <v>109.90899658203125</v>
      </c>
      <c r="M11" s="12">
        <f>RTD("gartle.rtd",,$B$3,Table4[Symbol],Table4[Date],"PrevHigh")</f>
        <v>109.91300201416016</v>
      </c>
      <c r="N11" s="12">
        <f>RTD("gartle.rtd",,$B$3,Table4[Symbol],Table4[Date],"PrevLow")</f>
        <v>108.97599792480469</v>
      </c>
      <c r="O11" s="12">
        <f>RTD("gartle.rtd",,$B$3,Table4[Symbol],Table4[Date],"PrevClose")</f>
        <v>109.86900329589844</v>
      </c>
      <c r="P11">
        <f>RTD("gartle.rtd",,$B$3,Table4[Symbol],Table4[Date],"rtd_LastError")</f>
        <v>0</v>
      </c>
      <c r="Q11" t="str">
        <f>RTD("gartle.rtd",,$B$3,Table4[Symbol],Table4[Date],"rtd_LastMessage")</f>
        <v/>
      </c>
      <c r="R11" s="10">
        <f>RTD("gartle.rtd",,$B$3,Table4[Symbol],Table4[Date],"rtd_LastUpdate")</f>
        <v>43246.754997268516</v>
      </c>
      <c r="S11" s="9">
        <f>RTD("gartle.rtd",,$B$3,Table4[Symbol],Table4[Date],"rtd_LastUpdateDate")</f>
        <v>43246</v>
      </c>
      <c r="T11" s="11">
        <f>RTD("gartle.rtd",,$B$3,Table4[Symbol],Table4[Date],"rtd_LastUpdateTime")</f>
        <v>0.75499726851851856</v>
      </c>
    </row>
    <row r="12" spans="2:20" x14ac:dyDescent="0.25">
      <c r="B12" s="7" t="s">
        <v>35</v>
      </c>
      <c r="C12" s="8"/>
      <c r="D12" s="10">
        <f>RTD("gartle.rtd",,$B$3,Table4[Symbol],Table4[Date],"Date")</f>
        <v>43245</v>
      </c>
      <c r="E12" s="12">
        <f>RTD("gartle.rtd",,$B$3,Table4[Symbol],Table4[Date],"Open")</f>
        <v>0.99114000797271729</v>
      </c>
      <c r="F12" s="12">
        <f>RTD("gartle.rtd",,$B$3,Table4[Symbol],Table4[Date],"High")</f>
        <v>0.99365001916885376</v>
      </c>
      <c r="G12" s="12">
        <f>RTD("gartle.rtd",,$B$3,Table4[Symbol],Table4[Date],"Low")</f>
        <v>0.99040001630783081</v>
      </c>
      <c r="H12" s="12">
        <f>RTD("gartle.rtd",,$B$3,Table4[Symbol],Table4[Date],"Close")</f>
        <v>0.99129998683929443</v>
      </c>
      <c r="I12" s="12">
        <f>RTD("gartle.rtd",,$B$3,Table4[Symbol],Table4[Date],"Change")</f>
        <v>-2.8499960899353027E-3</v>
      </c>
      <c r="J12" s="6">
        <f>RTD("gartle.rtd",,$B$3,Table4[Symbol],Table4[Date],"ChangeInPercent")</f>
        <v>-2.8667667242098238E-3</v>
      </c>
      <c r="K12" s="9">
        <f>RTD("gartle.rtd",,$B$3,Table4[Symbol],Table4[Date],"PrevDate")</f>
        <v>43244</v>
      </c>
      <c r="L12" s="12">
        <f>RTD("gartle.rtd",,$B$3,Table4[Symbol],Table4[Date],"PrevOpen")</f>
        <v>0.99427002668380737</v>
      </c>
      <c r="M12" s="12">
        <f>RTD("gartle.rtd",,$B$3,Table4[Symbol],Table4[Date],"PrevHigh")</f>
        <v>0.99467998743057251</v>
      </c>
      <c r="N12" s="12">
        <f>RTD("gartle.rtd",,$B$3,Table4[Symbol],Table4[Date],"PrevLow")</f>
        <v>0.98860001564025879</v>
      </c>
      <c r="O12" s="12">
        <f>RTD("gartle.rtd",,$B$3,Table4[Symbol],Table4[Date],"PrevClose")</f>
        <v>0.99414998292922974</v>
      </c>
      <c r="P12">
        <f>RTD("gartle.rtd",,$B$3,Table4[Symbol],Table4[Date],"rtd_LastError")</f>
        <v>0</v>
      </c>
      <c r="Q12" t="str">
        <f>RTD("gartle.rtd",,$B$3,Table4[Symbol],Table4[Date],"rtd_LastMessage")</f>
        <v/>
      </c>
      <c r="R12" s="10">
        <f>RTD("gartle.rtd",,$B$3,Table4[Symbol],Table4[Date],"rtd_LastUpdate")</f>
        <v>43246.754897569444</v>
      </c>
      <c r="S12" s="9">
        <f>RTD("gartle.rtd",,$B$3,Table4[Symbol],Table4[Date],"rtd_LastUpdateDate")</f>
        <v>43246</v>
      </c>
      <c r="T12" s="11">
        <f>RTD("gartle.rtd",,$B$3,Table4[Symbol],Table4[Date],"rtd_LastUpdateTime")</f>
        <v>0.75489756944444442</v>
      </c>
    </row>
    <row r="13" spans="2:20" x14ac:dyDescent="0.25">
      <c r="B13" s="7" t="s">
        <v>36</v>
      </c>
      <c r="C13" s="8"/>
      <c r="D13" s="10">
        <f>RTD("gartle.rtd",,$B$3,Table4[Symbol],Table4[Date],"Date")</f>
        <v>43245</v>
      </c>
      <c r="E13" s="12">
        <f>RTD("gartle.rtd",,$B$3,Table4[Symbol],Table4[Date],"Open")</f>
        <v>8.7614202499389648</v>
      </c>
      <c r="F13" s="12">
        <f>RTD("gartle.rtd",,$B$3,Table4[Symbol],Table4[Date],"High")</f>
        <v>8.7854795455932617</v>
      </c>
      <c r="G13" s="12">
        <f>RTD("gartle.rtd",,$B$3,Table4[Symbol],Table4[Date],"Low")</f>
        <v>8.6743698120117187</v>
      </c>
      <c r="H13" s="12">
        <f>RTD("gartle.rtd",,$B$3,Table4[Symbol],Table4[Date],"Close")</f>
        <v>8.7588996887207031</v>
      </c>
      <c r="I13" s="12">
        <f>RTD("gartle.rtd",,$B$3,Table4[Symbol],Table4[Date],"Change")</f>
        <v>1.2350082397460938E-2</v>
      </c>
      <c r="J13" s="6">
        <f>RTD("gartle.rtd",,$B$3,Table4[Symbol],Table4[Date],"ChangeInPercent")</f>
        <v>1.4119947811801481E-3</v>
      </c>
      <c r="K13" s="9">
        <f>RTD("gartle.rtd",,$B$3,Table4[Symbol],Table4[Date],"PrevDate")</f>
        <v>43244</v>
      </c>
      <c r="L13" s="12">
        <f>RTD("gartle.rtd",,$B$3,Table4[Symbol],Table4[Date],"PrevOpen")</f>
        <v>8.7474498748779297</v>
      </c>
      <c r="M13" s="12">
        <f>RTD("gartle.rtd",,$B$3,Table4[Symbol],Table4[Date],"PrevHigh")</f>
        <v>8.7710504531860352</v>
      </c>
      <c r="N13" s="12">
        <f>RTD("gartle.rtd",,$B$3,Table4[Symbol],Table4[Date],"PrevLow")</f>
        <v>8.7204904556274414</v>
      </c>
      <c r="O13" s="12">
        <f>RTD("gartle.rtd",,$B$3,Table4[Symbol],Table4[Date],"PrevClose")</f>
        <v>8.7465496063232422</v>
      </c>
      <c r="P13" s="13">
        <f>RTD("gartle.rtd",,$B$3,Table4[Symbol],Table4[Date],"rtd_LastError")</f>
        <v>0</v>
      </c>
      <c r="Q13" s="13" t="str">
        <f>RTD("gartle.rtd",,$B$3,Table4[Symbol],Table4[Date],"rtd_LastMessage")</f>
        <v/>
      </c>
      <c r="R13" s="10">
        <f>RTD("gartle.rtd",,$B$3,Table4[Symbol],Table4[Date],"rtd_LastUpdate")</f>
        <v>43246.754868206015</v>
      </c>
      <c r="S13" s="9">
        <f>RTD("gartle.rtd",,$B$3,Table4[Symbol],Table4[Date],"rtd_LastUpdateDate")</f>
        <v>43246</v>
      </c>
      <c r="T13" s="11">
        <f>RTD("gartle.rtd",,$B$3,Table4[Symbol],Table4[Date],"rtd_LastUpdateTime")</f>
        <v>0.75486820601851856</v>
      </c>
    </row>
    <row r="16" spans="2:20" x14ac:dyDescent="0.25">
      <c r="B16" s="1" t="s">
        <v>16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</sheetData>
  <mergeCells count="1">
    <mergeCell ref="B3:D3"/>
  </mergeCells>
  <conditionalFormatting sqref="J6:J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D3">
      <formula1>$B$17:$B$21</formula1>
    </dataValidation>
  </dataValidations>
  <pageMargins left="0.7" right="0.7" top="0.75" bottom="0.75" header="0.3" footer="0.3"/>
  <pageSetup scale="3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Historical Prices</vt:lpstr>
      <vt:lpstr>HistoricalData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Sergey Vaselenko</cp:lastModifiedBy>
  <dcterms:created xsi:type="dcterms:W3CDTF">2016-02-03T23:44:56Z</dcterms:created>
  <dcterms:modified xsi:type="dcterms:W3CDTF">2018-05-26T22:07:59Z</dcterms:modified>
</cp:coreProperties>
</file>