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7555" windowHeight="12300"/>
  </bookViews>
  <sheets>
    <sheet name="Comparison" sheetId="7" r:id="rId1"/>
    <sheet name="BalanceSheet" sheetId="1" r:id="rId2"/>
    <sheet name="IncomeStatement" sheetId="3" r:id="rId3"/>
    <sheet name="CashFlow" sheetId="4" r:id="rId4"/>
    <sheet name="BalanceSheetAnnual" sheetId="2" r:id="rId5"/>
    <sheet name="IncomeStatementAnnual" sheetId="5" r:id="rId6"/>
    <sheet name="CashFlowAnnual" sheetId="6" r:id="rId7"/>
  </sheets>
  <definedNames>
    <definedName name="_xlnm.Print_Area" localSheetId="1">BalanceSheet!$B$4:$F$48</definedName>
    <definedName name="_xlnm.Print_Area" localSheetId="4">BalanceSheetAnnual!$B$4:$E$48</definedName>
    <definedName name="_xlnm.Print_Area" localSheetId="3">CashFlow!$B$4:$F$29</definedName>
    <definedName name="_xlnm.Print_Area" localSheetId="6">CashFlowAnnual!$B$4:$E$29</definedName>
    <definedName name="_xlnm.Print_Area" localSheetId="0">Comparison!$B$2:$F$31</definedName>
    <definedName name="_xlnm.Print_Area" localSheetId="2">IncomeStatement!$B$4:$F$33</definedName>
    <definedName name="_xlnm.Print_Area" localSheetId="5">IncomeStatementAnnual!$B$4:$E$33</definedName>
  </definedNames>
  <calcPr calcId="145621"/>
</workbook>
</file>

<file path=xl/calcChain.xml><?xml version="1.0" encoding="utf-8"?>
<calcChain xmlns="http://schemas.openxmlformats.org/spreadsheetml/2006/main">
  <c r="C4" i="7" l="1"/>
  <c r="C33" i="3"/>
  <c r="C17" i="5"/>
  <c r="C20" i="5"/>
  <c r="C4" i="1" l="1"/>
  <c r="C4" i="2"/>
  <c r="C4" i="3"/>
  <c r="C4" i="5"/>
  <c r="C4" i="6"/>
  <c r="C4" i="4"/>
  <c r="F8" i="7"/>
  <c r="F9" i="7"/>
  <c r="E27" i="7"/>
  <c r="F22" i="7"/>
  <c r="F29" i="7"/>
  <c r="E31" i="7"/>
  <c r="F27" i="7"/>
  <c r="E10" i="7"/>
  <c r="E26" i="7"/>
  <c r="E9" i="7"/>
  <c r="F10" i="7"/>
  <c r="F31" i="7"/>
  <c r="F33" i="7"/>
  <c r="F7" i="7"/>
  <c r="E22" i="7"/>
  <c r="F28" i="7"/>
  <c r="E7" i="7"/>
  <c r="F26" i="7"/>
  <c r="E23" i="7"/>
  <c r="F23" i="7"/>
  <c r="E33" i="7"/>
  <c r="E29" i="7"/>
  <c r="E28" i="7"/>
  <c r="F4" i="7"/>
  <c r="E8" i="7"/>
  <c r="E24" i="7"/>
  <c r="E4" i="7"/>
  <c r="F24" i="7"/>
  <c r="E6" i="6"/>
  <c r="D18" i="1"/>
  <c r="D28" i="1"/>
  <c r="D45" i="2"/>
  <c r="C40" i="1"/>
  <c r="D40" i="1"/>
  <c r="D20" i="2"/>
  <c r="E13" i="6"/>
  <c r="D31" i="1"/>
  <c r="D47" i="1"/>
  <c r="E35" i="2"/>
  <c r="D15" i="2"/>
  <c r="F20" i="1"/>
  <c r="C24" i="7"/>
  <c r="D6" i="1"/>
  <c r="E12" i="1"/>
  <c r="C47" i="2"/>
  <c r="C29" i="2"/>
  <c r="C33" i="2"/>
  <c r="D16" i="6"/>
  <c r="E16" i="6"/>
  <c r="E43" i="1"/>
  <c r="C33" i="1"/>
  <c r="E28" i="6"/>
  <c r="F35" i="1"/>
  <c r="E29" i="1"/>
  <c r="C18" i="6"/>
  <c r="C33" i="7"/>
  <c r="E32" i="1"/>
  <c r="E42" i="2"/>
  <c r="D20" i="1"/>
  <c r="C18" i="1"/>
  <c r="D11" i="6"/>
  <c r="D8" i="7"/>
  <c r="C32" i="1"/>
  <c r="C44" i="2"/>
  <c r="D27" i="2"/>
  <c r="D23" i="6"/>
  <c r="D33" i="1"/>
  <c r="F29" i="1"/>
  <c r="E31" i="2"/>
  <c r="F44" i="1"/>
  <c r="F46" i="1"/>
  <c r="D15" i="7"/>
  <c r="E46" i="1"/>
  <c r="E28" i="2"/>
  <c r="D17" i="7"/>
  <c r="F10" i="1"/>
  <c r="C29" i="1"/>
  <c r="D6" i="6"/>
  <c r="D33" i="7"/>
  <c r="C16" i="1"/>
  <c r="D14" i="7"/>
  <c r="C19" i="2"/>
  <c r="C10" i="1"/>
  <c r="C8" i="6"/>
  <c r="E15" i="2"/>
  <c r="C22" i="2"/>
  <c r="C23" i="2"/>
  <c r="E14" i="1"/>
  <c r="D14" i="6"/>
  <c r="F36" i="1"/>
  <c r="F30" i="1"/>
  <c r="D48" i="2"/>
  <c r="E33" i="2"/>
  <c r="D18" i="2"/>
  <c r="D27" i="7"/>
  <c r="D26" i="7"/>
  <c r="E42" i="1"/>
  <c r="C46" i="2"/>
  <c r="E34" i="1"/>
  <c r="D33" i="2"/>
  <c r="E6" i="1"/>
  <c r="C26" i="6"/>
  <c r="E36" i="1"/>
  <c r="D15" i="1"/>
  <c r="E23" i="2"/>
  <c r="C39" i="1"/>
  <c r="D8" i="6"/>
  <c r="D27" i="6"/>
  <c r="E17" i="7"/>
  <c r="E23" i="1"/>
  <c r="C43" i="2"/>
  <c r="C41" i="2"/>
  <c r="D41" i="2"/>
  <c r="E45" i="2"/>
  <c r="C9" i="7"/>
  <c r="C36" i="1"/>
  <c r="D16" i="1"/>
  <c r="D10" i="2"/>
  <c r="F39" i="1"/>
  <c r="F48" i="1"/>
  <c r="C15" i="6"/>
  <c r="E8" i="6"/>
  <c r="C46" i="1"/>
  <c r="C6" i="2"/>
  <c r="E10" i="6"/>
  <c r="E19" i="6"/>
  <c r="C23" i="1"/>
  <c r="C13" i="2"/>
  <c r="D6" i="2"/>
  <c r="C35" i="1"/>
  <c r="D39" i="2"/>
  <c r="E36" i="2"/>
  <c r="D13" i="7"/>
  <c r="E13" i="7"/>
  <c r="E16" i="1"/>
  <c r="E20" i="2"/>
  <c r="D21" i="1"/>
  <c r="D17" i="2"/>
  <c r="E40" i="1"/>
  <c r="F19" i="1"/>
  <c r="D24" i="7"/>
  <c r="C6" i="6"/>
  <c r="D24" i="6"/>
  <c r="E16" i="7"/>
  <c r="C23" i="6"/>
  <c r="F27" i="1"/>
  <c r="C21" i="1"/>
  <c r="E44" i="2"/>
  <c r="E44" i="1"/>
  <c r="C29" i="7"/>
  <c r="C7" i="7"/>
  <c r="C26" i="7"/>
  <c r="C12" i="1"/>
  <c r="C10" i="2"/>
  <c r="C18" i="2"/>
  <c r="D40" i="2"/>
  <c r="E30" i="1"/>
  <c r="D25" i="6"/>
  <c r="E10" i="1"/>
  <c r="D11" i="1"/>
  <c r="D31" i="2"/>
  <c r="D35" i="1"/>
  <c r="C28" i="1"/>
  <c r="E18" i="7"/>
  <c r="D29" i="7"/>
  <c r="D13" i="1"/>
  <c r="D23" i="2"/>
  <c r="E35" i="1"/>
  <c r="D14" i="2"/>
  <c r="F22" i="1"/>
  <c r="C10" i="6"/>
  <c r="F17" i="1"/>
  <c r="E21" i="1"/>
  <c r="D34" i="2"/>
  <c r="C27" i="2"/>
  <c r="E22" i="2"/>
  <c r="D15" i="6"/>
  <c r="E28" i="1"/>
  <c r="D14" i="1"/>
  <c r="D32" i="2"/>
  <c r="C8" i="7"/>
  <c r="E31" i="1"/>
  <c r="C32" i="2"/>
  <c r="E22" i="1"/>
  <c r="C27" i="6"/>
  <c r="D28" i="6"/>
  <c r="D19" i="7"/>
  <c r="D36" i="2"/>
  <c r="C40" i="2"/>
  <c r="D10" i="7"/>
  <c r="C14" i="1"/>
  <c r="D31" i="7"/>
  <c r="E45" i="1"/>
  <c r="D13" i="6"/>
  <c r="C29" i="6"/>
  <c r="C13" i="6"/>
  <c r="C20" i="2"/>
  <c r="E20" i="6"/>
  <c r="C27" i="1"/>
  <c r="D23" i="7"/>
  <c r="C43" i="1"/>
  <c r="C42" i="1"/>
  <c r="D16" i="7"/>
  <c r="C21" i="6"/>
  <c r="C25" i="6"/>
  <c r="C17" i="1"/>
  <c r="D27" i="1"/>
  <c r="C11" i="2"/>
  <c r="F34" i="1"/>
  <c r="C24" i="6"/>
  <c r="D7" i="7"/>
  <c r="D21" i="6"/>
  <c r="F32" i="1"/>
  <c r="C16" i="2"/>
  <c r="E17" i="2"/>
  <c r="F40" i="1"/>
  <c r="D46" i="2"/>
  <c r="D12" i="6"/>
  <c r="C15" i="1"/>
  <c r="C13" i="1"/>
  <c r="E34" i="2"/>
  <c r="E27" i="2"/>
  <c r="F28" i="1"/>
  <c r="C31" i="7"/>
  <c r="E19" i="7"/>
  <c r="D10" i="1"/>
  <c r="C42" i="2"/>
  <c r="C41" i="1"/>
  <c r="E20" i="1"/>
  <c r="C35" i="2"/>
  <c r="C19" i="6"/>
  <c r="E11" i="1"/>
  <c r="F47" i="1"/>
  <c r="C21" i="2"/>
  <c r="E26" i="6"/>
  <c r="D20" i="6"/>
  <c r="F21" i="1"/>
  <c r="D19" i="1"/>
  <c r="E30" i="2"/>
  <c r="C28" i="2"/>
  <c r="D46" i="1"/>
  <c r="C14" i="6"/>
  <c r="F14" i="1"/>
  <c r="E27" i="1"/>
  <c r="C31" i="2"/>
  <c r="C44" i="1"/>
  <c r="C45" i="1"/>
  <c r="E18" i="2"/>
  <c r="E15" i="6"/>
  <c r="C31" i="1"/>
  <c r="F23" i="1"/>
  <c r="E41" i="1"/>
  <c r="D30" i="2"/>
  <c r="E19" i="1"/>
  <c r="C10" i="7"/>
  <c r="D29" i="1"/>
  <c r="D17" i="1"/>
  <c r="C36" i="2"/>
  <c r="D39" i="1"/>
  <c r="D22" i="2"/>
  <c r="E25" i="6"/>
  <c r="C20" i="6"/>
  <c r="F42" i="1"/>
  <c r="C19" i="1"/>
  <c r="E43" i="2"/>
  <c r="D28" i="2"/>
  <c r="D13" i="2"/>
  <c r="C16" i="6"/>
  <c r="D36" i="1"/>
  <c r="C11" i="1"/>
  <c r="C22" i="1"/>
  <c r="D10" i="6"/>
  <c r="C23" i="7"/>
  <c r="D42" i="1"/>
  <c r="E32" i="2"/>
  <c r="C30" i="2"/>
  <c r="E15" i="7"/>
  <c r="D20" i="7"/>
  <c r="C6" i="1"/>
  <c r="E39" i="2"/>
  <c r="E40" i="2"/>
  <c r="C17" i="2"/>
  <c r="F43" i="1"/>
  <c r="F31" i="1"/>
  <c r="C22" i="7"/>
  <c r="D19" i="6"/>
  <c r="E15" i="1"/>
  <c r="E6" i="2"/>
  <c r="E41" i="2"/>
  <c r="E14" i="2"/>
  <c r="E17" i="1"/>
  <c r="E21" i="6"/>
  <c r="C30" i="1"/>
  <c r="E48" i="1"/>
  <c r="E11" i="2"/>
  <c r="F45" i="1"/>
  <c r="E19" i="2"/>
  <c r="C34" i="1"/>
  <c r="E18" i="6"/>
  <c r="E33" i="1"/>
  <c r="E12" i="2"/>
  <c r="F41" i="1"/>
  <c r="D29" i="2"/>
  <c r="E46" i="2"/>
  <c r="D9" i="7"/>
  <c r="F13" i="1"/>
  <c r="F15" i="1"/>
  <c r="D44" i="2"/>
  <c r="D19" i="2"/>
  <c r="D22" i="1"/>
  <c r="D29" i="6"/>
  <c r="D23" i="1"/>
  <c r="D43" i="1"/>
  <c r="E10" i="2"/>
  <c r="D47" i="2"/>
  <c r="D12" i="1"/>
  <c r="C15" i="2"/>
  <c r="E47" i="1"/>
  <c r="E16" i="2"/>
  <c r="E23" i="6"/>
  <c r="D45" i="1"/>
  <c r="E24" i="6"/>
  <c r="E14" i="6"/>
  <c r="E13" i="1"/>
  <c r="D11" i="2"/>
  <c r="D44" i="1"/>
  <c r="D34" i="1"/>
  <c r="C12" i="2"/>
  <c r="D26" i="6"/>
  <c r="F33" i="1"/>
  <c r="F6" i="1"/>
  <c r="C48" i="2"/>
  <c r="E13" i="2"/>
  <c r="E21" i="2"/>
  <c r="E29" i="6"/>
  <c r="E12" i="6"/>
  <c r="D48" i="1"/>
  <c r="D42" i="2"/>
  <c r="D41" i="1"/>
  <c r="C45" i="2"/>
  <c r="E39" i="1"/>
  <c r="D4" i="7"/>
  <c r="F11" i="1"/>
  <c r="D30" i="1"/>
  <c r="D16" i="2"/>
  <c r="D35" i="2"/>
  <c r="C14" i="2"/>
  <c r="E14" i="7"/>
  <c r="E20" i="7"/>
  <c r="C48" i="1"/>
  <c r="E47" i="2"/>
  <c r="C28" i="6"/>
  <c r="C20" i="1"/>
  <c r="C12" i="6"/>
  <c r="D28" i="7"/>
  <c r="D32" i="1"/>
  <c r="E18" i="1"/>
  <c r="F18" i="1"/>
  <c r="E27" i="6"/>
  <c r="F16" i="1"/>
  <c r="C47" i="1"/>
  <c r="E48" i="2"/>
  <c r="C39" i="2"/>
  <c r="C11" i="6"/>
  <c r="D18" i="7"/>
  <c r="D21" i="2"/>
  <c r="C34" i="2"/>
  <c r="C27" i="7"/>
  <c r="D12" i="2"/>
  <c r="D18" i="6"/>
  <c r="E11" i="6"/>
  <c r="E29" i="2"/>
  <c r="D43" i="2"/>
  <c r="D22" i="7"/>
  <c r="C28" i="7"/>
  <c r="F12" i="1"/>
  <c r="D25" i="4"/>
  <c r="F23" i="3"/>
  <c r="C28" i="3"/>
  <c r="D10" i="5"/>
  <c r="C10" i="4"/>
  <c r="F17" i="3"/>
  <c r="D29" i="5"/>
  <c r="F12" i="4"/>
  <c r="D20" i="3"/>
  <c r="E21" i="3"/>
  <c r="E10" i="5"/>
  <c r="E11" i="4"/>
  <c r="F31" i="3"/>
  <c r="C28" i="4"/>
  <c r="D13" i="5"/>
  <c r="F21" i="4"/>
  <c r="C17" i="3"/>
  <c r="D27" i="5"/>
  <c r="D18" i="4"/>
  <c r="F13" i="4"/>
  <c r="D12" i="3"/>
  <c r="C32" i="3"/>
  <c r="E25" i="4"/>
  <c r="E8" i="4"/>
  <c r="D22" i="5"/>
  <c r="E21" i="4"/>
  <c r="D13" i="3"/>
  <c r="D15" i="5"/>
  <c r="C16" i="4"/>
  <c r="E33" i="3"/>
  <c r="E24" i="3"/>
  <c r="C12" i="3"/>
  <c r="F29" i="3"/>
  <c r="D6" i="5"/>
  <c r="E6" i="3"/>
  <c r="E12" i="4"/>
  <c r="F16" i="4"/>
  <c r="E26" i="4"/>
  <c r="F25" i="3"/>
  <c r="F28" i="3"/>
  <c r="E6" i="5"/>
  <c r="C20" i="4"/>
  <c r="E20" i="5"/>
  <c r="C27" i="3"/>
  <c r="D27" i="4"/>
  <c r="C23" i="3"/>
  <c r="C24" i="3"/>
  <c r="D9" i="5"/>
  <c r="C15" i="4"/>
  <c r="E13" i="3"/>
  <c r="D30" i="5"/>
  <c r="D8" i="5"/>
  <c r="D19" i="4"/>
  <c r="E23" i="5"/>
  <c r="C15" i="3"/>
  <c r="F27" i="4"/>
  <c r="C29" i="4"/>
  <c r="D23" i="5"/>
  <c r="D33" i="5"/>
  <c r="D13" i="4"/>
  <c r="C21" i="4"/>
  <c r="E30" i="3"/>
  <c r="E20" i="3"/>
  <c r="C13" i="3"/>
  <c r="D29" i="3"/>
  <c r="F30" i="3"/>
  <c r="E12" i="5"/>
  <c r="D25" i="5"/>
  <c r="F8" i="3"/>
  <c r="C18" i="4"/>
  <c r="C19" i="3"/>
  <c r="D28" i="3"/>
  <c r="D23" i="4"/>
  <c r="D25" i="3"/>
  <c r="D32" i="3"/>
  <c r="F16" i="7"/>
  <c r="D16" i="4"/>
  <c r="C22" i="3"/>
  <c r="E29" i="3"/>
  <c r="C25" i="4"/>
  <c r="F18" i="4"/>
  <c r="D9" i="3"/>
  <c r="E30" i="5"/>
  <c r="C13" i="4"/>
  <c r="E10" i="4"/>
  <c r="E17" i="5"/>
  <c r="E21" i="5"/>
  <c r="D29" i="4"/>
  <c r="E29" i="4"/>
  <c r="D17" i="5"/>
  <c r="E14" i="5"/>
  <c r="C23" i="4"/>
  <c r="C10" i="3"/>
  <c r="C21" i="3"/>
  <c r="E20" i="4"/>
  <c r="F19" i="4"/>
  <c r="F9" i="3"/>
  <c r="E9" i="3"/>
  <c r="D24" i="4"/>
  <c r="C8" i="3"/>
  <c r="F19" i="7"/>
  <c r="E6" i="4"/>
  <c r="D19" i="3"/>
  <c r="D21" i="3"/>
  <c r="C11" i="4"/>
  <c r="D6" i="3"/>
  <c r="E27" i="3"/>
  <c r="D12" i="5"/>
  <c r="D20" i="4"/>
  <c r="E8" i="3"/>
  <c r="E29" i="5"/>
  <c r="F10" i="4"/>
  <c r="C24" i="4"/>
  <c r="E19" i="5"/>
  <c r="E28" i="3"/>
  <c r="F15" i="4"/>
  <c r="E19" i="3"/>
  <c r="F32" i="3"/>
  <c r="D24" i="5"/>
  <c r="D6" i="4"/>
  <c r="F20" i="3"/>
  <c r="E28" i="5"/>
  <c r="F20" i="7"/>
  <c r="E23" i="4"/>
  <c r="E15" i="4"/>
  <c r="E32" i="3"/>
  <c r="E24" i="5"/>
  <c r="E31" i="5"/>
  <c r="D10" i="4"/>
  <c r="D31" i="3"/>
  <c r="D28" i="4"/>
  <c r="C12" i="4"/>
  <c r="C20" i="3"/>
  <c r="D24" i="3"/>
  <c r="E13" i="5"/>
  <c r="F11" i="4"/>
  <c r="E12" i="3"/>
  <c r="E15" i="3"/>
  <c r="E24" i="4"/>
  <c r="F13" i="3"/>
  <c r="E15" i="5"/>
  <c r="F21" i="3"/>
  <c r="E16" i="4"/>
  <c r="D22" i="3"/>
  <c r="F33" i="3"/>
  <c r="E27" i="5"/>
  <c r="E13" i="4"/>
  <c r="C31" i="3"/>
  <c r="C30" i="3"/>
  <c r="E9" i="5"/>
  <c r="C14" i="4"/>
  <c r="E25" i="3"/>
  <c r="F15" i="7"/>
  <c r="C6" i="4"/>
  <c r="E22" i="3"/>
  <c r="F24" i="3"/>
  <c r="F14" i="7"/>
  <c r="F6" i="3"/>
  <c r="E27" i="4"/>
  <c r="C19" i="4"/>
  <c r="E22" i="5"/>
  <c r="D8" i="4"/>
  <c r="D31" i="5"/>
  <c r="C27" i="4"/>
  <c r="D20" i="5"/>
  <c r="F27" i="3"/>
  <c r="D21" i="4"/>
  <c r="F12" i="3"/>
  <c r="D28" i="5"/>
  <c r="D15" i="4"/>
  <c r="E18" i="4"/>
  <c r="D19" i="5"/>
  <c r="D21" i="5"/>
  <c r="E19" i="4"/>
  <c r="F22" i="3"/>
  <c r="D15" i="3"/>
  <c r="D14" i="4"/>
  <c r="E17" i="3"/>
  <c r="F28" i="4"/>
  <c r="F8" i="4"/>
  <c r="E8" i="5"/>
  <c r="D10" i="3"/>
  <c r="F25" i="4"/>
  <c r="F6" i="4"/>
  <c r="D12" i="4"/>
  <c r="C25" i="3"/>
  <c r="D30" i="3"/>
  <c r="E14" i="3"/>
  <c r="C26" i="4"/>
  <c r="D17" i="3"/>
  <c r="C29" i="3"/>
  <c r="F14" i="4"/>
  <c r="F19" i="3"/>
  <c r="D27" i="3"/>
  <c r="F15" i="3"/>
  <c r="F23" i="4"/>
  <c r="E31" i="3"/>
  <c r="E28" i="4"/>
  <c r="E33" i="5"/>
  <c r="F20" i="4"/>
  <c r="D23" i="3"/>
  <c r="D14" i="5"/>
  <c r="E23" i="3"/>
  <c r="D14" i="3"/>
  <c r="D11" i="4"/>
  <c r="E10" i="3"/>
  <c r="D33" i="3"/>
  <c r="F17" i="7"/>
  <c r="C8" i="4"/>
  <c r="C9" i="3"/>
  <c r="D32" i="5"/>
  <c r="F26" i="4"/>
  <c r="C6" i="3"/>
  <c r="E32" i="5"/>
  <c r="F13" i="7"/>
  <c r="F29" i="4"/>
  <c r="F10" i="3"/>
  <c r="C14" i="3"/>
  <c r="F18" i="7"/>
  <c r="F24" i="4"/>
  <c r="D8" i="3"/>
  <c r="F14" i="3"/>
  <c r="E25" i="5"/>
  <c r="D26" i="4"/>
  <c r="E14" i="4"/>
  <c r="C14" i="5"/>
  <c r="C33" i="5"/>
  <c r="C28" i="5"/>
  <c r="C20" i="7"/>
  <c r="C24" i="5"/>
  <c r="C17" i="7"/>
  <c r="C32" i="5"/>
  <c r="C22" i="5"/>
  <c r="C16" i="7"/>
  <c r="C31" i="5"/>
  <c r="C15" i="5"/>
  <c r="C19" i="7"/>
  <c r="C21" i="5"/>
  <c r="C8" i="5"/>
  <c r="C13" i="7"/>
  <c r="C29" i="5"/>
  <c r="C15" i="7"/>
  <c r="C14" i="7"/>
  <c r="C18" i="7"/>
  <c r="C23" i="5"/>
  <c r="C19" i="5"/>
  <c r="C27" i="5"/>
  <c r="C12" i="5"/>
  <c r="C10" i="5"/>
  <c r="C25" i="5"/>
  <c r="C6" i="5"/>
  <c r="C9" i="5"/>
  <c r="C13" i="5"/>
  <c r="C30" i="5"/>
  <c r="C16" i="5" l="1"/>
  <c r="D16" i="5"/>
  <c r="E16" i="5"/>
  <c r="C11" i="7"/>
  <c r="F11" i="7"/>
  <c r="D16" i="3"/>
  <c r="F16" i="3"/>
  <c r="D11" i="7"/>
  <c r="E16" i="3"/>
  <c r="C16" i="3"/>
  <c r="E11" i="7"/>
</calcChain>
</file>

<file path=xl/comments1.xml><?xml version="1.0" encoding="utf-8"?>
<comments xmlns="http://schemas.openxmlformats.org/spreadsheetml/2006/main">
  <authors>
    <author>Sergey Vaselenko</author>
  </authors>
  <commentList>
    <comment ref="B2" authorId="0">
      <text>
        <r>
          <rPr>
            <b/>
            <sz val="9"/>
            <color indexed="81"/>
            <rFont val="Tahoma"/>
            <charset val="1"/>
          </rPr>
          <t>Change a ticker here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Sergey Vaselenko</author>
  </authors>
  <commentList>
    <comment ref="B2" authorId="0">
      <text>
        <r>
          <rPr>
            <b/>
            <sz val="9"/>
            <color indexed="81"/>
            <rFont val="Tahoma"/>
            <charset val="1"/>
          </rPr>
          <t>Change a ticker here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Sergey Vaselenko</author>
  </authors>
  <commentList>
    <comment ref="B2" authorId="0">
      <text>
        <r>
          <rPr>
            <b/>
            <sz val="9"/>
            <color indexed="81"/>
            <rFont val="Tahoma"/>
            <charset val="1"/>
          </rPr>
          <t>Change a ticker here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Sergey Vaselenko</author>
  </authors>
  <commentList>
    <comment ref="B2" authorId="0">
      <text>
        <r>
          <rPr>
            <b/>
            <sz val="9"/>
            <color indexed="81"/>
            <rFont val="Tahoma"/>
            <charset val="1"/>
          </rPr>
          <t>Change a ticker here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Sergey Vaselenko</author>
  </authors>
  <commentList>
    <comment ref="B2" authorId="0">
      <text>
        <r>
          <rPr>
            <b/>
            <sz val="9"/>
            <color indexed="81"/>
            <rFont val="Tahoma"/>
            <charset val="1"/>
          </rPr>
          <t>Change a ticker here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Sergey Vaselenko</author>
  </authors>
  <commentList>
    <comment ref="B2" authorId="0">
      <text>
        <r>
          <rPr>
            <b/>
            <sz val="9"/>
            <color indexed="81"/>
            <rFont val="Tahoma"/>
            <charset val="1"/>
          </rPr>
          <t>Change a ticker here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<sst xmlns="http://schemas.openxmlformats.org/spreadsheetml/2006/main" count="221" uniqueCount="99">
  <si>
    <t>Current Assets</t>
  </si>
  <si>
    <t>Cash And Cash Equivalents</t>
  </si>
  <si>
    <t>Short Term Investments</t>
  </si>
  <si>
    <t>Net Receivables</t>
  </si>
  <si>
    <t>Inventory</t>
  </si>
  <si>
    <t>Other Current Assets</t>
  </si>
  <si>
    <t>Total Current Assets</t>
  </si>
  <si>
    <t>Long Term Investments</t>
  </si>
  <si>
    <t>Property Plant and Equipment</t>
  </si>
  <si>
    <t>Goodwill</t>
  </si>
  <si>
    <t>Intangible Assets</t>
  </si>
  <si>
    <t>Accumulated Amortization</t>
  </si>
  <si>
    <t>Other Assets</t>
  </si>
  <si>
    <t>Deferred Long Term Asset Charges</t>
  </si>
  <si>
    <t>Total Assets</t>
  </si>
  <si>
    <t>Current Liabilities</t>
  </si>
  <si>
    <t>Accounts Payable</t>
  </si>
  <si>
    <t>Short/Current Long Term Debt</t>
  </si>
  <si>
    <t>Other Current Liabilities</t>
  </si>
  <si>
    <t>Total Current Liabilities</t>
  </si>
  <si>
    <t>Long Term Debt</t>
  </si>
  <si>
    <t>Other Liabilities</t>
  </si>
  <si>
    <t>Deferred Long Term Liability Charges</t>
  </si>
  <si>
    <t>Minority Interest</t>
  </si>
  <si>
    <t>Negative Goodwill</t>
  </si>
  <si>
    <t>Total Liabilities</t>
  </si>
  <si>
    <t>Misc Stocks Options Warrants</t>
  </si>
  <si>
    <t>Redeemable Preferred Stock</t>
  </si>
  <si>
    <t>Preferred Stock</t>
  </si>
  <si>
    <t>Common Stock</t>
  </si>
  <si>
    <t>Retained Earnings</t>
  </si>
  <si>
    <t>Treasury Stock</t>
  </si>
  <si>
    <t>Capital Surplus</t>
  </si>
  <si>
    <t>Other Stockholder Equity</t>
  </si>
  <si>
    <t>Total Stockholder Equity</t>
  </si>
  <si>
    <t>Net Tangible Assets</t>
  </si>
  <si>
    <t>Assets</t>
  </si>
  <si>
    <t>Liabilities</t>
  </si>
  <si>
    <t>Stockholders' Equity</t>
  </si>
  <si>
    <t>Period Ending</t>
  </si>
  <si>
    <t>AAPL</t>
  </si>
  <si>
    <t>Total Revenue</t>
  </si>
  <si>
    <t>Cost of Revenue</t>
  </si>
  <si>
    <t>Gross Profit</t>
  </si>
  <si>
    <t>Research Development</t>
  </si>
  <si>
    <t>Selling General and Administrative</t>
  </si>
  <si>
    <t>Non Recurring</t>
  </si>
  <si>
    <t>Others</t>
  </si>
  <si>
    <t>Total Operating Expenses</t>
  </si>
  <si>
    <t>Operating Income or Loss</t>
  </si>
  <si>
    <t>Total Other Income/Expenses Net</t>
  </si>
  <si>
    <t>Earnings Before Interest And Taxes</t>
  </si>
  <si>
    <t>Interest Expense</t>
  </si>
  <si>
    <t>Income Before Tax</t>
  </si>
  <si>
    <t>Income Tax Expense</t>
  </si>
  <si>
    <t>Net Income From Continuing Ops</t>
  </si>
  <si>
    <t>Discontinued Operations</t>
  </si>
  <si>
    <t>Extraordinary Items</t>
  </si>
  <si>
    <t>Effect Of Accounting Changes</t>
  </si>
  <si>
    <t>Other Items</t>
  </si>
  <si>
    <t>Net Income</t>
  </si>
  <si>
    <t>Preferred Stock And Other Adjustments</t>
  </si>
  <si>
    <t>Net Income Applicable To Common Shares</t>
  </si>
  <si>
    <t>Depreciation</t>
  </si>
  <si>
    <t>Adjustments To Net Income</t>
  </si>
  <si>
    <t>Changes In Accounts Receivables</t>
  </si>
  <si>
    <t>Changes In Liabilities</t>
  </si>
  <si>
    <t>Changes In Inventories</t>
  </si>
  <si>
    <t>Changes In Other Operating Activities</t>
  </si>
  <si>
    <t>Total Cash Flow From Operating Activities</t>
  </si>
  <si>
    <t>Capital Expenditures</t>
  </si>
  <si>
    <t>Investments</t>
  </si>
  <si>
    <t>Other Cash flows from Investing Activities</t>
  </si>
  <si>
    <t>Total Cash Flows From Investing Activities</t>
  </si>
  <si>
    <t>Dividends Paid</t>
  </si>
  <si>
    <t>Sale Purchase of Stock</t>
  </si>
  <si>
    <t>Net Borrowings</t>
  </si>
  <si>
    <t>Other Cash Flows from Financing Activities</t>
  </si>
  <si>
    <t>Total Cash Flows From Financing Activities</t>
  </si>
  <si>
    <t>Effect Of Exchange Rate Changes</t>
  </si>
  <si>
    <t>Change In Cash and Cash Equivalents</t>
  </si>
  <si>
    <t>Operating Expenses</t>
  </si>
  <si>
    <t>Income from Continuing Operations</t>
  </si>
  <si>
    <t>Non-recurring Events</t>
  </si>
  <si>
    <t>Income Statement</t>
  </si>
  <si>
    <t>Income Statement Annual</t>
  </si>
  <si>
    <t>Balance Sheet</t>
  </si>
  <si>
    <t>Balance Sheet Annual</t>
  </si>
  <si>
    <t>Cash Flow</t>
  </si>
  <si>
    <t>Operating Activities, Cash Flows Provided By or Used In</t>
  </si>
  <si>
    <t>Investing Activities, Cash Flows Provided By or Used In</t>
  </si>
  <si>
    <t>Financing Activities, Cash Flows Provided By or Used In</t>
  </si>
  <si>
    <t>Cash Flow Annual</t>
  </si>
  <si>
    <t>Non-Current Assets</t>
  </si>
  <si>
    <t>Total Non-Current Assets</t>
  </si>
  <si>
    <t>Annual Data</t>
  </si>
  <si>
    <t>FB</t>
  </si>
  <si>
    <t>MSFT</t>
  </si>
  <si>
    <t>GOOGL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</si>
</sst>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09]mmm\ d\,\ yyyy;@"/>
    <numFmt numFmtId="165" formatCode="#,##0;[Red]\-#,##0;\-"/>
    <numFmt numFmtId="166" formatCode="#,##0,;[Red]\-#,##0,;\-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onsolas"/>
      <family val="3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/>
      <bottom style="thick">
        <color theme="1" tint="0.499984740745262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0" xfId="0" applyFill="1"/>
    <xf numFmtId="0" fontId="1" fillId="2" borderId="0" xfId="0" applyFont="1" applyFill="1"/>
    <xf numFmtId="0" fontId="1" fillId="0" borderId="0" xfId="0" applyFont="1" applyAlignment="1">
      <alignment vertical="top"/>
    </xf>
    <xf numFmtId="165" fontId="1" fillId="0" borderId="0" xfId="0" applyNumberFormat="1" applyFont="1" applyAlignment="1">
      <alignment vertical="top"/>
    </xf>
    <xf numFmtId="164" fontId="1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165" fontId="0" fillId="0" borderId="1" xfId="0" applyNumberFormat="1" applyBorder="1" applyAlignment="1">
      <alignment vertical="top"/>
    </xf>
    <xf numFmtId="165" fontId="0" fillId="3" borderId="0" xfId="0" applyNumberFormat="1" applyFill="1" applyAlignment="1">
      <alignment vertical="top"/>
    </xf>
    <xf numFmtId="165" fontId="0" fillId="0" borderId="0" xfId="0" applyNumberFormat="1" applyAlignment="1">
      <alignment vertical="top"/>
    </xf>
    <xf numFmtId="165" fontId="0" fillId="0" borderId="4" xfId="0" applyNumberFormat="1" applyBorder="1" applyAlignment="1">
      <alignment vertical="top"/>
    </xf>
    <xf numFmtId="0" fontId="1" fillId="0" borderId="2" xfId="0" applyFont="1" applyBorder="1" applyAlignment="1">
      <alignment vertical="top"/>
    </xf>
    <xf numFmtId="165" fontId="1" fillId="0" borderId="2" xfId="0" applyNumberFormat="1" applyFont="1" applyBorder="1" applyAlignment="1">
      <alignment vertical="top"/>
    </xf>
    <xf numFmtId="0" fontId="1" fillId="3" borderId="0" xfId="0" applyFont="1" applyFill="1" applyAlignment="1">
      <alignment vertical="top"/>
    </xf>
    <xf numFmtId="0" fontId="1" fillId="0" borderId="3" xfId="0" applyFont="1" applyBorder="1" applyAlignment="1">
      <alignment vertical="top"/>
    </xf>
    <xf numFmtId="165" fontId="1" fillId="0" borderId="3" xfId="0" applyNumberFormat="1" applyFont="1" applyBorder="1" applyAlignment="1">
      <alignment vertical="top"/>
    </xf>
    <xf numFmtId="0" fontId="0" fillId="3" borderId="0" xfId="0" applyFont="1" applyFill="1" applyAlignment="1">
      <alignment horizontal="left" vertical="top" indent="2"/>
    </xf>
    <xf numFmtId="0" fontId="0" fillId="0" borderId="0" xfId="0" applyAlignment="1">
      <alignment horizontal="left" vertical="top" indent="2"/>
    </xf>
    <xf numFmtId="0" fontId="0" fillId="0" borderId="4" xfId="0" applyBorder="1" applyAlignment="1">
      <alignment horizontal="left" vertical="top" indent="2"/>
    </xf>
    <xf numFmtId="0" fontId="2" fillId="0" borderId="0" xfId="0" applyFo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left" vertical="top" indent="2"/>
    </xf>
    <xf numFmtId="0" fontId="1" fillId="0" borderId="0" xfId="0" applyFont="1" applyBorder="1" applyAlignment="1">
      <alignment vertical="top"/>
    </xf>
    <xf numFmtId="165" fontId="1" fillId="0" borderId="0" xfId="0" applyNumberFormat="1" applyFont="1" applyBorder="1" applyAlignment="1">
      <alignment vertical="top"/>
    </xf>
    <xf numFmtId="165" fontId="0" fillId="0" borderId="0" xfId="0" applyNumberFormat="1" applyBorder="1" applyAlignment="1">
      <alignment vertical="top"/>
    </xf>
    <xf numFmtId="166" fontId="0" fillId="0" borderId="0" xfId="0" applyNumberFormat="1" applyAlignment="1">
      <alignment vertical="top"/>
    </xf>
    <xf numFmtId="166" fontId="1" fillId="0" borderId="2" xfId="0" applyNumberFormat="1" applyFont="1" applyBorder="1" applyAlignment="1">
      <alignment vertical="top"/>
    </xf>
    <xf numFmtId="166" fontId="1" fillId="0" borderId="0" xfId="0" applyNumberFormat="1" applyFont="1" applyAlignment="1">
      <alignment vertical="top"/>
    </xf>
    <xf numFmtId="166" fontId="0" fillId="0" borderId="1" xfId="0" applyNumberFormat="1" applyBorder="1" applyAlignment="1">
      <alignment vertical="top"/>
    </xf>
    <xf numFmtId="166" fontId="1" fillId="0" borderId="0" xfId="0" applyNumberFormat="1" applyFont="1" applyBorder="1" applyAlignment="1">
      <alignment vertical="top"/>
    </xf>
    <xf numFmtId="166" fontId="0" fillId="0" borderId="0" xfId="0" applyNumberFormat="1"/>
    <xf numFmtId="166" fontId="1" fillId="0" borderId="3" xfId="0" applyNumberFormat="1" applyFont="1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gartle.rtd">
      <tp>
        <v>48351000</v>
        <stp/>
        <stp>YahooFinanceFinancials</stp>
        <stp>AAPL</stp>
        <stp>IncomeStatementAnnual</stp>
        <stp>1</stp>
        <stp>Net Income Applicable To Common Shares</stp>
        <tr r="C33" s="5"/>
      </tp>
      <tp>
        <v>45687000</v>
        <stp/>
        <stp>YahooFinanceFinancials</stp>
        <stp>AAPL</stp>
        <stp>IncomeStatementAnnual</stp>
        <stp>2</stp>
        <stp>Net Income Applicable To Common Shares</stp>
        <tr r="D33" s="5"/>
      </tp>
      <tp>
        <v>53394000</v>
        <stp/>
        <stp>YahooFinanceFinancials</stp>
        <stp>AAPL</stp>
        <stp>IncomeStatementAnnual</stp>
        <stp>3</stp>
        <stp>Net Income Applicable To Common Shares</stp>
        <tr r="E33" s="5"/>
      </tp>
      <tp>
        <v>0</v>
        <stp/>
        <stp>YahooFinanceFinancials</stp>
        <stp>AAPL</stp>
        <stp>IncomeStatement</stp>
        <stp>1</stp>
        <stp>Extraordinary Items</stp>
        <tr r="C28" s="3"/>
      </tp>
      <tp>
        <v>0</v>
        <stp/>
        <stp>YahooFinanceFinancials</stp>
        <stp>AAPL</stp>
        <stp>IncomeStatement</stp>
        <stp>2</stp>
        <stp>Extraordinary Items</stp>
        <tr r="D28" s="3"/>
      </tp>
      <tp>
        <v>0</v>
        <stp/>
        <stp>YahooFinanceFinancials</stp>
        <stp>AAPL</stp>
        <stp>IncomeStatement</stp>
        <stp>3</stp>
        <stp>Extraordinary Items</stp>
        <tr r="E28" s="3"/>
      </tp>
      <tp>
        <v>0</v>
        <stp/>
        <stp>YahooFinanceFinancials</stp>
        <stp>AAPL</stp>
        <stp>IncomeStatement</stp>
        <stp>4</stp>
        <stp>Extraordinary Items</stp>
        <tr r="F28" s="3"/>
      </tp>
      <tp>
        <v>42917</v>
        <stp/>
        <stp>YahooFinanceFinancials</stp>
        <stp>AAPL</stp>
        <stp>CashFlow</stp>
        <stp>4</stp>
        <stp>Period Ending</stp>
        <tr r="F6" s="4"/>
      </tp>
      <tp>
        <v>42917</v>
        <stp/>
        <stp>YahooFinanceFinancials</stp>
        <stp>AAPL</stp>
        <stp>IncomeStatement</stp>
        <stp>4</stp>
        <stp>Period Ending</stp>
        <tr r="F6" s="3"/>
      </tp>
      <tp>
        <v>-67000</v>
        <stp/>
        <stp>YahooFinanceFinancials</stp>
        <stp>AAPL</stp>
        <stp>CashFlow</stp>
        <stp>4</stp>
        <stp>Other Cash flows from Investing Activities</stp>
        <tr r="F20" s="4"/>
      </tp>
      <tp>
        <v>-263000</v>
        <stp/>
        <stp>YahooFinanceFinancials</stp>
        <stp>AAPL</stp>
        <stp>CashFlow</stp>
        <stp>2</stp>
        <stp>Other Cash flows from Investing Activities</stp>
        <tr r="D20" s="4"/>
      </tp>
      <tp>
        <v>-309000</v>
        <stp/>
        <stp>YahooFinanceFinancials</stp>
        <stp>AAPL</stp>
        <stp>CashFlow</stp>
        <stp>3</stp>
        <stp>Other Cash flows from Investing Activities</stp>
        <tr r="E20" s="4"/>
      </tp>
      <tp>
        <v>11000</v>
        <stp/>
        <stp>YahooFinanceFinancials</stp>
        <stp>AAPL</stp>
        <stp>CashFlow</stp>
        <stp>1</stp>
        <stp>Other Cash flows from Investing Activities</stp>
        <tr r="C20" s="4"/>
      </tp>
      <tp>
        <v>14194000</v>
        <stp/>
        <stp>YahooFinanceFinancials</stp>
        <stp>AAPL</stp>
        <stp>IncomeStatementAnnual</stp>
        <stp>2</stp>
        <stp>Selling General and Administrative</stp>
        <tr r="D13" s="5"/>
      </tp>
      <tp>
        <v>14329000</v>
        <stp/>
        <stp>YahooFinanceFinancials</stp>
        <stp>AAPL</stp>
        <stp>IncomeStatementAnnual</stp>
        <stp>3</stp>
        <stp>Selling General and Administrative</stp>
        <tr r="E13" s="5"/>
      </tp>
      <tp>
        <v>15261000</v>
        <stp/>
        <stp>YahooFinanceFinancials</stp>
        <stp>AAPL</stp>
        <stp>IncomeStatementAnnual</stp>
        <stp>1</stp>
        <stp>Selling General and Administrative</stp>
        <tr r="C17" s="7"/>
        <tr r="C13" s="5"/>
      </tp>
      <tp>
        <v>40653000</v>
        <stp/>
        <stp>YahooFinanceFinancials</stp>
        <stp>FB</stp>
        <stp>IncomeStatementAnnual</stp>
        <stp>1</stp>
        <stp>Total Revenue</stp>
        <tr r="F13" s="7"/>
      </tp>
      <tp>
        <v>43099</v>
        <stp/>
        <stp>YahooFinanceFinancials</stp>
        <stp>AAPL</stp>
        <stp>CashFlow</stp>
        <stp>2</stp>
        <stp>Period Ending</stp>
        <tr r="D6" s="4"/>
      </tp>
      <tp>
        <v>43099</v>
        <stp/>
        <stp>YahooFinanceFinancials</stp>
        <stp>AAPL</stp>
        <stp>IncomeStatement</stp>
        <stp>2</stp>
        <stp>Period Ending</stp>
        <tr r="D6" s="3"/>
      </tp>
      <tp>
        <v>12662000</v>
        <stp/>
        <stp>YahooFinanceFinancials</stp>
        <stp>GOOGL</stp>
        <stp>IncomeStatementAnnual</stp>
        <stp>1</stp>
        <stp>Net Income From Continuing Ops</stp>
        <tr r="D19" s="7"/>
      </tp>
      <tp>
        <v>43008</v>
        <stp/>
        <stp>YahooFinanceFinancials</stp>
        <stp>AAPL</stp>
        <stp>CashFlow</stp>
        <stp>3</stp>
        <stp>Period Ending</stp>
        <tr r="E6" s="4"/>
      </tp>
      <tp>
        <v>43008</v>
        <stp/>
        <stp>YahooFinanceFinancials</stp>
        <stp>AAPL</stp>
        <stp>IncomeStatement</stp>
        <stp>3</stp>
        <stp>Period Ending</stp>
        <tr r="E6" s="3"/>
      </tp>
      <tp>
        <v>0</v>
        <stp/>
        <stp>YahooFinanceFinancials</stp>
        <stp>AAPL</stp>
        <stp>IncomeStatementAnnual</stp>
        <stp>1</stp>
        <stp>Minority Interest</stp>
        <tr r="C24" s="5"/>
      </tp>
      <tp>
        <v>38044000</v>
        <stp/>
        <stp>YahooFinanceFinancials</stp>
        <stp>AAPL</stp>
        <stp>BalanceSheet</stp>
        <stp>1</stp>
        <stp>Common Stock</stp>
        <tr r="C42" s="1"/>
      </tp>
      <tp>
        <v>35867000</v>
        <stp/>
        <stp>YahooFinanceFinancials</stp>
        <stp>AAPL</stp>
        <stp>BalanceSheet</stp>
        <stp>3</stp>
        <stp>Common Stock</stp>
        <tr r="E42" s="1"/>
      </tp>
      <tp>
        <v>36447000</v>
        <stp/>
        <stp>YahooFinanceFinancials</stp>
        <stp>AAPL</stp>
        <stp>BalanceSheet</stp>
        <stp>2</stp>
        <stp>Common Stock</stp>
        <tr r="D42" s="1"/>
      </tp>
      <tp>
        <v>0</v>
        <stp/>
        <stp>YahooFinanceFinancials</stp>
        <stp>AAPL</stp>
        <stp>IncomeStatementAnnual</stp>
        <stp>2</stp>
        <stp>Minority Interest</stp>
        <tr r="D24" s="5"/>
      </tp>
      <tp>
        <v>34445000</v>
        <stp/>
        <stp>YahooFinanceFinancials</stp>
        <stp>AAPL</stp>
        <stp>BalanceSheet</stp>
        <stp>4</stp>
        <stp>Common Stock</stp>
        <tr r="F42" s="1"/>
      </tp>
      <tp>
        <v>43190</v>
        <stp/>
        <stp>YahooFinanceFinancials</stp>
        <stp>AAPL</stp>
        <stp>CashFlow</stp>
        <stp>1</stp>
        <stp>Period Ending</stp>
        <tr r="C6" s="4"/>
      </tp>
      <tp>
        <v>43190</v>
        <stp/>
        <stp>YahooFinanceFinancials</stp>
        <stp>AAPL</stp>
        <stp>IncomeStatement</stp>
        <stp>1</stp>
        <stp>Period Ending</stp>
        <tr r="C6" s="3"/>
      </tp>
      <tp>
        <v>0</v>
        <stp/>
        <stp>YahooFinanceFinancials</stp>
        <stp>AAPL</stp>
        <stp>IncomeStatementAnnual</stp>
        <stp>3</stp>
        <stp>Minority Interest</stp>
        <tr r="E24" s="5"/>
      </tp>
      <tp>
        <v>64089000</v>
        <stp/>
        <stp>YahooFinanceFinancials</stp>
        <stp>AAPL</stp>
        <stp>IncomeStatementAnnual</stp>
        <stp>1</stp>
        <stp>Earnings Before Interest And Taxes</stp>
        <tr r="C20" s="5"/>
      </tp>
      <tp>
        <v>61372000</v>
        <stp/>
        <stp>YahooFinanceFinancials</stp>
        <stp>AAPL</stp>
        <stp>IncomeStatementAnnual</stp>
        <stp>2</stp>
        <stp>Earnings Before Interest And Taxes</stp>
        <tr r="D20" s="5"/>
      </tp>
      <tp>
        <v>72515000</v>
        <stp/>
        <stp>YahooFinanceFinancials</stp>
        <stp>AAPL</stp>
        <stp>IncomeStatementAnnual</stp>
        <stp>3</stp>
        <stp>Earnings Before Interest And Taxes</stp>
        <tr r="E20" s="5"/>
      </tp>
      <tp>
        <v>43100</v>
        <stp/>
        <stp>YahooFinanceFinancials</stp>
        <stp>GOOGL</stp>
        <stp>BalanceSheetAnnual</stp>
        <stp>1</stp>
        <stp>Period Ending</stp>
        <tr r="D4" s="7"/>
      </tp>
      <tp>
        <v>36074000</v>
        <stp/>
        <stp>YahooFinanceFinancials</stp>
        <stp>AAPL</stp>
        <stp>BalanceSheetAnnual</stp>
        <stp>2</stp>
        <stp>Other Liabilities</stp>
        <tr r="D32" s="2"/>
      </tp>
      <tp>
        <v>-86000</v>
        <stp/>
        <stp>YahooFinanceFinancials</stp>
        <stp>GOOGL</stp>
        <stp>CashFlowAnnual</stp>
        <stp>1</stp>
        <stp>Net Borrowings</stp>
        <tr r="D28" s="7"/>
      </tp>
      <tp>
        <v>0</v>
        <stp/>
        <stp>YahooFinanceFinancials</stp>
        <stp>AAPL</stp>
        <stp>IncomeStatement</stp>
        <stp>4</stp>
        <stp>Other Items</stp>
        <tr r="F30" s="3"/>
      </tp>
      <tp>
        <v>0</v>
        <stp/>
        <stp>YahooFinanceFinancials</stp>
        <stp>AAPL</stp>
        <stp>IncomeStatement</stp>
        <stp>3</stp>
        <stp>Other Items</stp>
        <tr r="E30" s="3"/>
      </tp>
      <tp>
        <v>0</v>
        <stp/>
        <stp>YahooFinanceFinancials</stp>
        <stp>AAPL</stp>
        <stp>IncomeStatement</stp>
        <stp>2</stp>
        <stp>Other Items</stp>
        <tr r="D30" s="3"/>
      </tp>
      <tp>
        <v>0</v>
        <stp/>
        <stp>YahooFinanceFinancials</stp>
        <stp>AAPL</stp>
        <stp>IncomeStatement</stp>
        <stp>1</stp>
        <stp>Other Items</stp>
        <tr r="C30" s="3"/>
      </tp>
      <tp>
        <v>33427000</v>
        <stp/>
        <stp>YahooFinanceFinancials</stp>
        <stp>AAPL</stp>
        <stp>BalanceSheetAnnual</stp>
        <stp>3</stp>
        <stp>Other Liabilities</stp>
        <tr r="E32" s="2"/>
      </tp>
      <tp>
        <v>179286000</v>
        <stp/>
        <stp>YahooFinanceFinancials</stp>
        <stp>AAPL</stp>
        <stp>BalanceSheet</stp>
        <stp>1</stp>
        <stp>Long Term Investments</stp>
        <tr r="C16" s="1"/>
      </tp>
      <tp>
        <v>128645000</v>
        <stp/>
        <stp>YahooFinanceFinancials</stp>
        <stp>AAPL</stp>
        <stp>BalanceSheetAnnual</stp>
        <stp>1</stp>
        <stp>Total Current Assets</stp>
        <tr r="C15" s="2"/>
      </tp>
      <tp>
        <v>89378000</v>
        <stp/>
        <stp>YahooFinanceFinancials</stp>
        <stp>AAPL</stp>
        <stp>BalanceSheetAnnual</stp>
        <stp>3</stp>
        <stp>Total Current Assets</stp>
        <tr r="E15" s="2"/>
      </tp>
      <tp>
        <v>106869000</v>
        <stp/>
        <stp>YahooFinanceFinancials</stp>
        <stp>AAPL</stp>
        <stp>BalanceSheetAnnual</stp>
        <stp>2</stp>
        <stp>Total Current Assets</stp>
        <tr r="D15" s="2"/>
      </tp>
      <tp>
        <v>207944000</v>
        <stp/>
        <stp>YahooFinanceFinancials</stp>
        <stp>AAPL</stp>
        <stp>BalanceSheet</stp>
        <stp>2</stp>
        <stp>Long Term Investments</stp>
        <tr r="D16" s="1"/>
      </tp>
      <tp>
        <v>10338000</v>
        <stp/>
        <stp>YahooFinanceFinancials</stp>
        <stp>AAPL</stp>
        <stp>BalanceSheet</stp>
        <stp>4</stp>
        <stp>Other Current Assets</stp>
        <tr r="F14" s="1"/>
      </tp>
      <tp>
        <v>12043000</v>
        <stp/>
        <stp>YahooFinanceFinancials</stp>
        <stp>AAPL</stp>
        <stp>BalanceSheet</stp>
        <stp>1</stp>
        <stp>Other Current Assets</stp>
        <tr r="C14" s="1"/>
      </tp>
      <tp>
        <v>11337000</v>
        <stp/>
        <stp>YahooFinanceFinancials</stp>
        <stp>AAPL</stp>
        <stp>BalanceSheet</stp>
        <stp>2</stp>
        <stp>Other Current Assets</stp>
        <tr r="D14" s="1"/>
      </tp>
      <tp>
        <v>13936000</v>
        <stp/>
        <stp>YahooFinanceFinancials</stp>
        <stp>AAPL</stp>
        <stp>BalanceSheet</stp>
        <stp>3</stp>
        <stp>Other Current Assets</stp>
        <tr r="E14" s="1"/>
      </tp>
      <tp>
        <v>2444000</v>
        <stp/>
        <stp>YahooFinanceFinancials</stp>
        <stp>AAPL</stp>
        <stp>BalanceSheet</stp>
        <stp>4</stp>
        <stp>Intangible Assets</stp>
        <tr r="F19" s="1"/>
      </tp>
      <tp>
        <v>40415000</v>
        <stp/>
        <stp>YahooFinanceFinancials</stp>
        <stp>AAPL</stp>
        <stp>BalanceSheetAnnual</stp>
        <stp>1</stp>
        <stp>Other Liabilities</stp>
        <tr r="C32" s="2"/>
      </tp>
      <tp>
        <v>194714000</v>
        <stp/>
        <stp>YahooFinanceFinancials</stp>
        <stp>AAPL</stp>
        <stp>BalanceSheet</stp>
        <stp>3</stp>
        <stp>Long Term Investments</stp>
        <tr r="E16" s="1"/>
      </tp>
      <tp>
        <v>10768000</v>
        <stp/>
        <stp>YahooFinanceFinancials</stp>
        <stp>AAPL</stp>
        <stp>IncomeStatement</stp>
        <stp>4</stp>
        <stp>Operating Income or Loss</stp>
        <tr r="F17" s="3"/>
      </tp>
      <tp>
        <v>15894000</v>
        <stp/>
        <stp>YahooFinanceFinancials</stp>
        <stp>AAPL</stp>
        <stp>IncomeStatement</stp>
        <stp>1</stp>
        <stp>Operating Income or Loss</stp>
        <tr r="C17" s="3"/>
      </tp>
      <tp>
        <v>26274000</v>
        <stp/>
        <stp>YahooFinanceFinancials</stp>
        <stp>AAPL</stp>
        <stp>IncomeStatement</stp>
        <stp>2</stp>
        <stp>Operating Income or Loss</stp>
        <tr r="D17" s="3"/>
      </tp>
      <tp>
        <v>13120000</v>
        <stp/>
        <stp>YahooFinanceFinancials</stp>
        <stp>AAPL</stp>
        <stp>IncomeStatement</stp>
        <stp>3</stp>
        <stp>Operating Income or Loss</stp>
        <tr r="E17" s="3"/>
      </tp>
      <tp>
        <v>2298000</v>
        <stp/>
        <stp>YahooFinanceFinancials</stp>
        <stp>AAPL</stp>
        <stp>BalanceSheet</stp>
        <stp>3</stp>
        <stp>Intangible Assets</stp>
        <tr r="E19" s="1"/>
      </tp>
      <tp>
        <v>21120000</v>
        <stp/>
        <stp>YahooFinanceFinancials</stp>
        <stp>AAPL</stp>
        <stp>BalanceSheetAnnual</stp>
        <stp>3</stp>
        <stp>Cash And Cash Equivalents</stp>
        <tr r="E10" s="2"/>
      </tp>
      <tp>
        <v>184757000</v>
        <stp/>
        <stp>YahooFinanceFinancials</stp>
        <stp>AAPL</stp>
        <stp>BalanceSheet</stp>
        <stp>4</stp>
        <stp>Long Term Investments</stp>
        <tr r="F16" s="1"/>
      </tp>
      <tp>
        <v>2149000</v>
        <stp/>
        <stp>YahooFinanceFinancials</stp>
        <stp>AAPL</stp>
        <stp>BalanceSheet</stp>
        <stp>2</stp>
        <stp>Intangible Assets</stp>
        <tr r="D19" s="1"/>
      </tp>
      <tp>
        <v>20484000</v>
        <stp/>
        <stp>YahooFinanceFinancials</stp>
        <stp>AAPL</stp>
        <stp>BalanceSheetAnnual</stp>
        <stp>2</stp>
        <stp>Cash And Cash Equivalents</stp>
        <tr r="D10" s="2"/>
      </tp>
      <tp>
        <v>20203000</v>
        <stp/>
        <stp>YahooFinanceFinancials</stp>
        <stp>FB</stp>
        <stp>IncomeStatementAnnual</stp>
        <stp>1</stp>
        <stp>Operating Income or Loss</stp>
        <tr r="F18" s="7"/>
      </tp>
      <tp>
        <v>18475000</v>
        <stp/>
        <stp>YahooFinanceFinancials</stp>
        <stp>AAPL</stp>
        <stp>BalanceSheet</stp>
        <stp>4</stp>
        <stp>Short/Current Long Term Debt</stp>
        <tr r="F28" s="1"/>
      </tp>
      <tp>
        <v>20478000</v>
        <stp/>
        <stp>YahooFinanceFinancials</stp>
        <stp>AAPL</stp>
        <stp>BalanceSheet</stp>
        <stp>1</stp>
        <stp>Short/Current Long Term Debt</stp>
        <tr r="C28" s="1"/>
      </tp>
      <tp>
        <v>18473000</v>
        <stp/>
        <stp>YahooFinanceFinancials</stp>
        <stp>AAPL</stp>
        <stp>BalanceSheet</stp>
        <stp>3</stp>
        <stp>Short/Current Long Term Debt</stp>
        <tr r="E28" s="1"/>
      </tp>
      <tp>
        <v>18478000</v>
        <stp/>
        <stp>YahooFinanceFinancials</stp>
        <stp>AAPL</stp>
        <stp>BalanceSheet</stp>
        <stp>2</stp>
        <stp>Short/Current Long Term Debt</stp>
        <tr r="D28" s="1"/>
      </tp>
      <tp>
        <v>0</v>
        <stp/>
        <stp>YahooFinanceFinancials</stp>
        <stp>AAPL</stp>
        <stp>BalanceSheet</stp>
        <stp>1</stp>
        <stp>Intangible Assets</stp>
        <tr r="C19" s="1"/>
      </tp>
      <tp>
        <v>0</v>
        <stp/>
        <stp>YahooFinanceFinancials</stp>
        <stp>AAPL</stp>
        <stp>CashFlowAnnual</stp>
        <stp>2</stp>
        <stp>Effect Of Exchange Rate Changes</stp>
        <tr r="D28" s="6"/>
      </tp>
      <tp>
        <v>0</v>
        <stp/>
        <stp>YahooFinanceFinancials</stp>
        <stp>AAPL</stp>
        <stp>CashFlowAnnual</stp>
        <stp>3</stp>
        <stp>Effect Of Exchange Rate Changes</stp>
        <tr r="E28" s="6"/>
      </tp>
      <tp>
        <v>0</v>
        <stp/>
        <stp>YahooFinanceFinancials</stp>
        <stp>AAPL</stp>
        <stp>CashFlowAnnual</stp>
        <stp>1</stp>
        <stp>Effect Of Exchange Rate Changes</stp>
        <tr r="C28" s="6"/>
      </tp>
      <tp>
        <v>20289000</v>
        <stp/>
        <stp>YahooFinanceFinancials</stp>
        <stp>AAPL</stp>
        <stp>BalanceSheetAnnual</stp>
        <stp>1</stp>
        <stp>Cash And Cash Equivalents</stp>
        <tr r="C10" s="2"/>
      </tp>
      <tp>
        <v>-3365000</v>
        <stp/>
        <stp>YahooFinanceFinancials</stp>
        <stp>AAPL</stp>
        <stp>CashFlow</stp>
        <stp>4</stp>
        <stp>Dividends Paid</stp>
        <tr r="F23" s="4"/>
      </tp>
      <tp>
        <v>-3190000</v>
        <stp/>
        <stp>YahooFinanceFinancials</stp>
        <stp>AAPL</stp>
        <stp>CashFlow</stp>
        <stp>1</stp>
        <stp>Dividends Paid</stp>
        <tr r="C23" s="4"/>
      </tp>
      <tp>
        <v>-3270000</v>
        <stp/>
        <stp>YahooFinanceFinancials</stp>
        <stp>AAPL</stp>
        <stp>CashFlow</stp>
        <stp>3</stp>
        <stp>Dividends Paid</stp>
        <tr r="E23" s="4"/>
      </tp>
      <tp>
        <v>-3339000</v>
        <stp/>
        <stp>YahooFinanceFinancials</stp>
        <stp>AAPL</stp>
        <stp>CashFlow</stp>
        <stp>2</stp>
        <stp>Dividends Paid</stp>
        <tr r="D23" s="4"/>
      </tp>
      <tp>
        <v>32648000</v>
        <stp/>
        <stp>YahooFinanceFinancials</stp>
        <stp>AAPL</stp>
        <stp>IncomeStatement</stp>
        <stp>3</stp>
        <stp>Cost of Revenue</stp>
        <tr r="E9" s="3"/>
      </tp>
      <tp>
        <v>54381000</v>
        <stp/>
        <stp>YahooFinanceFinancials</stp>
        <stp>AAPL</stp>
        <stp>IncomeStatement</stp>
        <stp>2</stp>
        <stp>Cost of Revenue</stp>
        <tr r="D9" s="3"/>
      </tp>
      <tp>
        <v>37715000</v>
        <stp/>
        <stp>YahooFinanceFinancials</stp>
        <stp>AAPL</stp>
        <stp>IncomeStatement</stp>
        <stp>1</stp>
        <stp>Cost of Revenue</stp>
        <tr r="C9" s="3"/>
      </tp>
      <tp>
        <v>27920000</v>
        <stp/>
        <stp>YahooFinanceFinancials</stp>
        <stp>AAPL</stp>
        <stp>IncomeStatement</stp>
        <stp>4</stp>
        <stp>Cost of Revenue</stp>
        <tr r="F9" s="3"/>
      </tp>
      <tp>
        <v>20020000</v>
        <stp/>
        <stp>YahooFinanceFinancials</stp>
        <stp>MSFT</stp>
        <stp>IncomeStatementAnnual</stp>
        <stp>1</stp>
        <stp>Selling General and Administrative</stp>
        <tr r="E17" s="7"/>
      </tp>
      <tp>
        <v>130053000</v>
        <stp/>
        <stp>YahooFinanceFinancials</stp>
        <stp>AAPL</stp>
        <stp>BalanceSheet</stp>
        <stp>1</stp>
        <stp>Total Current Assets</stp>
        <tr r="C15" s="1"/>
      </tp>
      <tp>
        <v>143810000</v>
        <stp/>
        <stp>YahooFinanceFinancials</stp>
        <stp>AAPL</stp>
        <stp>BalanceSheet</stp>
        <stp>2</stp>
        <stp>Total Current Assets</stp>
        <tr r="D15" s="1"/>
      </tp>
      <tp>
        <v>128645000</v>
        <stp/>
        <stp>YahooFinanceFinancials</stp>
        <stp>AAPL</stp>
        <stp>BalanceSheet</stp>
        <stp>3</stp>
        <stp>Total Current Assets</stp>
        <tr r="E15" s="1"/>
      </tp>
      <tp>
        <v>112875000</v>
        <stp/>
        <stp>YahooFinanceFinancials</stp>
        <stp>AAPL</stp>
        <stp>BalanceSheet</stp>
        <stp>4</stp>
        <stp>Total Current Assets</stp>
        <tr r="F15" s="1"/>
      </tp>
      <tp>
        <v>13936000</v>
        <stp/>
        <stp>YahooFinanceFinancials</stp>
        <stp>AAPL</stp>
        <stp>BalanceSheetAnnual</stp>
        <stp>1</stp>
        <stp>Other Current Assets</stp>
        <tr r="C14" s="2"/>
      </tp>
      <tp>
        <v>15085000</v>
        <stp/>
        <stp>YahooFinanceFinancials</stp>
        <stp>AAPL</stp>
        <stp>BalanceSheetAnnual</stp>
        <stp>3</stp>
        <stp>Other Current Assets</stp>
        <tr r="E14" s="2"/>
      </tp>
      <tp>
        <v>8283000</v>
        <stp/>
        <stp>YahooFinanceFinancials</stp>
        <stp>AAPL</stp>
        <stp>BalanceSheetAnnual</stp>
        <stp>2</stp>
        <stp>Other Current Assets</stp>
        <tr r="D14" s="2"/>
      </tp>
      <tp>
        <v>8138000</v>
        <stp/>
        <stp>YahooFinanceFinancials</stp>
        <stp>AAPL</stp>
        <stp>CashFlow</stp>
        <stp>4</stp>
        <stp>Total Cash Flow From Operating Activities</stp>
        <tr r="F16" s="4"/>
      </tp>
      <tp>
        <v>3203000</v>
        <stp/>
        <stp>YahooFinanceFinancials</stp>
        <stp>AAPL</stp>
        <stp>IncomeStatement</stp>
        <stp>3</stp>
        <stp>Income Tax Expense</stp>
        <tr r="E23" s="3"/>
      </tp>
      <tp>
        <v>6965000</v>
        <stp/>
        <stp>YahooFinanceFinancials</stp>
        <stp>AAPL</stp>
        <stp>IncomeStatement</stp>
        <stp>2</stp>
        <stp>Income Tax Expense</stp>
        <tr r="D23" s="3"/>
      </tp>
      <tp>
        <v>2346000</v>
        <stp/>
        <stp>YahooFinanceFinancials</stp>
        <stp>AAPL</stp>
        <stp>IncomeStatement</stp>
        <stp>1</stp>
        <stp>Income Tax Expense</stp>
        <tr r="C23" s="3"/>
      </tp>
      <tp>
        <v>2591000</v>
        <stp/>
        <stp>YahooFinanceFinancials</stp>
        <stp>AAPL</stp>
        <stp>IncomeStatement</stp>
        <stp>4</stp>
        <stp>Income Tax Expense</stp>
        <tr r="F23" s="3"/>
      </tp>
      <tp>
        <v>43008</v>
        <stp/>
        <stp>YahooFinanceFinancials</stp>
        <stp>AAPL</stp>
        <stp>BalanceSheetAnnual</stp>
        <stp>1</stp>
        <stp>Period Ending</stp>
        <tr r="C4" s="7"/>
        <tr r="C6" s="2"/>
      </tp>
      <tp>
        <v>28293000</v>
        <stp/>
        <stp>YahooFinanceFinancials</stp>
        <stp>AAPL</stp>
        <stp>CashFlow</stp>
        <stp>2</stp>
        <stp>Total Cash Flow From Operating Activities</stp>
        <tr r="D16" s="4"/>
      </tp>
      <tp>
        <v>193437000</v>
        <stp/>
        <stp>YahooFinanceFinancials</stp>
        <stp>AAPL</stp>
        <stp>BalanceSheetAnnual</stp>
        <stp>2</stp>
        <stp>Total Liabilities</stp>
        <tr r="D36" s="2"/>
      </tp>
      <tp>
        <v>15656000</v>
        <stp/>
        <stp>YahooFinanceFinancials</stp>
        <stp>AAPL</stp>
        <stp>CashFlow</stp>
        <stp>3</stp>
        <stp>Total Cash Flow From Operating Activities</stp>
        <tr r="E16" s="4"/>
      </tp>
      <tp>
        <v>21204000</v>
        <stp/>
        <stp>YahooFinanceFinancials</stp>
        <stp>MSFT</stp>
        <stp>IncomeStatementAnnual</stp>
        <stp>1</stp>
        <stp>Net Income From Continuing Ops</stp>
        <tr r="E19" s="7"/>
      </tp>
      <tp>
        <v>170990000</v>
        <stp/>
        <stp>YahooFinanceFinancials</stp>
        <stp>AAPL</stp>
        <stp>BalanceSheetAnnual</stp>
        <stp>3</stp>
        <stp>Total Liabilities</stp>
        <tr r="E36" s="2"/>
      </tp>
      <tp>
        <v>42273</v>
        <stp/>
        <stp>YahooFinanceFinancials</stp>
        <stp>AAPL</stp>
        <stp>BalanceSheetAnnual</stp>
        <stp>3</stp>
        <stp>Period Ending</stp>
        <tr r="E6" s="2"/>
      </tp>
      <tp>
        <v>-7092000</v>
        <stp/>
        <stp>YahooFinanceFinancials</stp>
        <stp>AAPL</stp>
        <stp>CashFlow</stp>
        <stp>4</stp>
        <stp>Sale Purchase of Stock</stp>
        <tr r="F24" s="4"/>
      </tp>
      <tp>
        <v>-10095000</v>
        <stp/>
        <stp>YahooFinanceFinancials</stp>
        <stp>AAPL</stp>
        <stp>CashFlow</stp>
        <stp>2</stp>
        <stp>Sale Purchase of Stock</stp>
        <tr r="D24" s="4"/>
      </tp>
      <tp>
        <v>-7514000</v>
        <stp/>
        <stp>YahooFinanceFinancials</stp>
        <stp>AAPL</stp>
        <stp>CashFlow</stp>
        <stp>3</stp>
        <stp>Sale Purchase of Stock</stp>
        <tr r="E24" s="4"/>
      </tp>
      <tp>
        <v>-22429000</v>
        <stp/>
        <stp>YahooFinanceFinancials</stp>
        <stp>AAPL</stp>
        <stp>CashFlow</stp>
        <stp>1</stp>
        <stp>Sale Purchase of Stock</stp>
        <tr r="C24" s="4"/>
      </tp>
      <tp>
        <v>18473000</v>
        <stp/>
        <stp>YahooFinanceFinancials</stp>
        <stp>AAPL</stp>
        <stp>BalanceSheetAnnual</stp>
        <stp>1</stp>
        <stp>Short/Current Long Term Debt</stp>
        <tr r="C28" s="2"/>
      </tp>
      <tp>
        <v>11605000</v>
        <stp/>
        <stp>YahooFinanceFinancials</stp>
        <stp>AAPL</stp>
        <stp>BalanceSheetAnnual</stp>
        <stp>2</stp>
        <stp>Short/Current Long Term Debt</stp>
        <tr r="D28" s="2"/>
      </tp>
      <tp>
        <v>42637</v>
        <stp/>
        <stp>YahooFinanceFinancials</stp>
        <stp>AAPL</stp>
        <stp>BalanceSheetAnnual</stp>
        <stp>2</stp>
        <stp>Period Ending</stp>
        <tr r="D6" s="2"/>
      </tp>
      <tp>
        <v>10999000</v>
        <stp/>
        <stp>YahooFinanceFinancials</stp>
        <stp>AAPL</stp>
        <stp>BalanceSheetAnnual</stp>
        <stp>3</stp>
        <stp>Short/Current Long Term Debt</stp>
        <tr r="E28" s="2"/>
      </tp>
      <tp>
        <v>15130000</v>
        <stp/>
        <stp>YahooFinanceFinancials</stp>
        <stp>AAPL</stp>
        <stp>CashFlow</stp>
        <stp>1</stp>
        <stp>Total Cash Flow From Operating Activities</stp>
        <tr r="C16" s="4"/>
      </tp>
      <tp>
        <v>241272000</v>
        <stp/>
        <stp>YahooFinanceFinancials</stp>
        <stp>AAPL</stp>
        <stp>BalanceSheetAnnual</stp>
        <stp>1</stp>
        <stp>Total Liabilities</stp>
        <tr r="C36" s="2"/>
      </tp>
      <tp>
        <v>42916</v>
        <stp/>
        <stp>YahooFinanceFinancials</stp>
        <stp>MSFT</stp>
        <stp>BalanceSheetAnnual</stp>
        <stp>1</stp>
        <stp>Period Ending</stp>
        <tr r="E4" s="7"/>
      </tp>
      <tp>
        <v>1884000</v>
        <stp/>
        <stp>YahooFinanceFinancials</stp>
        <stp>FB</stp>
        <stp>BalanceSheetAnnual</stp>
        <stp>1</stp>
        <stp>Intangible Assets</stp>
        <tr r="F10" s="7"/>
      </tp>
      <tp>
        <v>-5318000</v>
        <stp/>
        <stp>YahooFinanceFinancials</stp>
        <stp>AAPL</stp>
        <stp>CashFlowAnnual</stp>
        <stp>1</stp>
        <stp>Changes In Other Operating Activities</stp>
        <tr r="C15" s="6"/>
      </tp>
      <tp>
        <v>48351000</v>
        <stp/>
        <stp>YahooFinanceFinancials</stp>
        <stp>AAPL</stp>
        <stp>IncomeStatementAnnual</stp>
        <stp>1</stp>
        <stp>Net Income From Continuing Ops</stp>
        <tr r="C19" s="7"/>
        <tr r="C25" s="5"/>
      </tp>
      <tp>
        <v>45687000</v>
        <stp/>
        <stp>YahooFinanceFinancials</stp>
        <stp>AAPL</stp>
        <stp>IncomeStatementAnnual</stp>
        <stp>2</stp>
        <stp>Net Income From Continuing Ops</stp>
        <tr r="D25" s="5"/>
      </tp>
      <tp>
        <v>53394000</v>
        <stp/>
        <stp>YahooFinanceFinancials</stp>
        <stp>AAPL</stp>
        <stp>IncomeStatementAnnual</stp>
        <stp>3</stp>
        <stp>Net Income From Continuing Ops</stp>
        <tr r="E25" s="5"/>
      </tp>
      <tp>
        <v>1055000</v>
        <stp/>
        <stp>YahooFinanceFinancials</stp>
        <stp>AAPL</stp>
        <stp>CashFlowAnnual</stp>
        <stp>2</stp>
        <stp>Changes In Other Operating Activities</stp>
        <tr r="D15" s="6"/>
      </tp>
      <tp>
        <v>-283000</v>
        <stp/>
        <stp>YahooFinanceFinancials</stp>
        <stp>AAPL</stp>
        <stp>CashFlowAnnual</stp>
        <stp>3</stp>
        <stp>Changes In Other Operating Activities</stp>
        <tr r="E15" s="6"/>
      </tp>
      <tp>
        <v>35867000</v>
        <stp/>
        <stp>YahooFinanceFinancials</stp>
        <stp>AAPL</stp>
        <stp>BalanceSheetAnnual</stp>
        <stp>1</stp>
        <stp>Common Stock</stp>
        <tr r="C42" s="2"/>
      </tp>
      <tp>
        <v>31251000</v>
        <stp/>
        <stp>YahooFinanceFinancials</stp>
        <stp>AAPL</stp>
        <stp>BalanceSheetAnnual</stp>
        <stp>2</stp>
        <stp>Common Stock</stp>
        <tr r="D42" s="2"/>
      </tp>
      <tp>
        <v>15101000</v>
        <stp/>
        <stp>YahooFinanceFinancials</stp>
        <stp>AAPL</stp>
        <stp>CashFlowAnnual</stp>
        <stp>3</stp>
        <stp>Changes In Liabilities</stp>
        <tr r="E13" s="6"/>
      </tp>
      <tp>
        <v>-1750000</v>
        <stp/>
        <stp>YahooFinanceFinancials</stp>
        <stp>AAPL</stp>
        <stp>CashFlowAnnual</stp>
        <stp>2</stp>
        <stp>Changes In Liabilities</stp>
        <tr r="D13" s="6"/>
      </tp>
      <tp>
        <v>8838000</v>
        <stp/>
        <stp>YahooFinanceFinancials</stp>
        <stp>AAPL</stp>
        <stp>CashFlowAnnual</stp>
        <stp>1</stp>
        <stp>Changes In Liabilities</stp>
        <tr r="C13" s="6"/>
      </tp>
      <tp>
        <v>27416000</v>
        <stp/>
        <stp>YahooFinanceFinancials</stp>
        <stp>AAPL</stp>
        <stp>BalanceSheetAnnual</stp>
        <stp>3</stp>
        <stp>Common Stock</stp>
        <tr r="E42" s="2"/>
      </tp>
      <tp>
        <v>7754000</v>
        <stp/>
        <stp>YahooFinanceFinancials</stp>
        <stp>FB</stp>
        <stp>IncomeStatementAnnual</stp>
        <stp>1</stp>
        <stp>Research Development</stp>
        <tr r="F16" s="7"/>
      </tp>
      <tp>
        <v>53892000</v>
        <stp/>
        <stp>YahooFinanceFinancials</stp>
        <stp>AAPL</stp>
        <stp>BalanceSheetAnnual</stp>
        <stp>1</stp>
        <stp>Short Term Investments</stp>
        <tr r="C11" s="2"/>
      </tp>
      <tp>
        <v>20481000</v>
        <stp/>
        <stp>YahooFinanceFinancials</stp>
        <stp>AAPL</stp>
        <stp>BalanceSheetAnnual</stp>
        <stp>3</stp>
        <stp>Short Term Investments</stp>
        <tr r="E11" s="2"/>
      </tp>
      <tp>
        <v>46671000</v>
        <stp/>
        <stp>YahooFinanceFinancials</stp>
        <stp>AAPL</stp>
        <stp>BalanceSheetAnnual</stp>
        <stp>2</stp>
        <stp>Short Term Investments</stp>
        <tr r="D11" s="2"/>
      </tp>
      <tp>
        <v>3378000</v>
        <stp/>
        <stp>YahooFinanceFinancials</stp>
        <stp>AAPL</stp>
        <stp>IncomeStatement</stp>
        <stp>1</stp>
        <stp>Research Development</stp>
        <tr r="C12" s="3"/>
      </tp>
      <tp>
        <v>2997000</v>
        <stp/>
        <stp>YahooFinanceFinancials</stp>
        <stp>AAPL</stp>
        <stp>IncomeStatement</stp>
        <stp>3</stp>
        <stp>Research Development</stp>
        <tr r="E12" s="3"/>
      </tp>
      <tp>
        <v>3407000</v>
        <stp/>
        <stp>YahooFinanceFinancials</stp>
        <stp>AAPL</stp>
        <stp>IncomeStatement</stp>
        <stp>2</stp>
        <stp>Research Development</stp>
        <tr r="D12" s="3"/>
      </tp>
      <tp>
        <v>2937000</v>
        <stp/>
        <stp>YahooFinanceFinancials</stp>
        <stp>AAPL</stp>
        <stp>IncomeStatement</stp>
        <stp>4</stp>
        <stp>Research Development</stp>
        <tr r="F12" s="3"/>
      </tp>
      <tp>
        <v>217000</v>
        <stp/>
        <stp>YahooFinanceFinancials</stp>
        <stp>AAPL</stp>
        <stp>CashFlowAnnual</stp>
        <stp>2</stp>
        <stp>Changes In Inventories</stp>
        <tr r="D14" s="6"/>
      </tp>
      <tp>
        <v>-238000</v>
        <stp/>
        <stp>YahooFinanceFinancials</stp>
        <stp>AAPL</stp>
        <stp>CashFlowAnnual</stp>
        <stp>3</stp>
        <stp>Changes In Inventories</stp>
        <tr r="E14" s="6"/>
      </tp>
      <tp>
        <v>-2723000</v>
        <stp/>
        <stp>YahooFinanceFinancials</stp>
        <stp>AAPL</stp>
        <stp>CashFlowAnnual</stp>
        <stp>1</stp>
        <stp>Changes In Inventories</stp>
        <tr r="C14" s="6"/>
      </tp>
      <tp>
        <v>-15230000</v>
        <stp/>
        <stp>YahooFinanceFinancials</stp>
        <stp>AAPL</stp>
        <stp>CashFlow</stp>
        <stp>2</stp>
        <stp>Changes In Accounts Receivables</stp>
        <tr r="D12" s="4"/>
      </tp>
      <tp>
        <v>-13040000</v>
        <stp/>
        <stp>YahooFinanceFinancials</stp>
        <stp>AAPL</stp>
        <stp>CashFlow</stp>
        <stp>3</stp>
        <stp>Changes In Accounts Receivables</stp>
        <tr r="E12" s="4"/>
      </tp>
      <tp>
        <v>28468000</v>
        <stp/>
        <stp>YahooFinanceFinancials</stp>
        <stp>AAPL</stp>
        <stp>CashFlow</stp>
        <stp>1</stp>
        <stp>Changes In Accounts Receivables</stp>
        <tr r="C12" s="4"/>
      </tp>
      <tp>
        <v>-2002000</v>
        <stp/>
        <stp>YahooFinanceFinancials</stp>
        <stp>AAPL</stp>
        <stp>CashFlow</stp>
        <stp>4</stp>
        <stp>Changes In Accounts Receivables</stp>
        <tr r="F12" s="4"/>
      </tp>
      <tp>
        <v>-2203000</v>
        <stp/>
        <stp>YahooFinanceFinancials</stp>
        <stp>GOOGL</stp>
        <stp>CashFlowAnnual</stp>
        <stp>1</stp>
        <stp>Change In Cash and Cash Equivalents</stp>
        <tr r="D31" s="7"/>
      </tp>
      <tp>
        <v>0</v>
        <stp/>
        <stp>YahooFinanceFinancials</stp>
        <stp>FB</stp>
        <stp>BalanceSheetAnnual</stp>
        <stp>1</stp>
        <stp>Long Term Investments</stp>
        <tr r="F7" s="7"/>
      </tp>
      <tp>
        <v>0</v>
        <stp/>
        <stp>YahooFinanceFinancials</stp>
        <stp>AAPL</stp>
        <stp>IncomeStatementAnnual</stp>
        <stp>1</stp>
        <stp>Others</stp>
        <tr r="C15" s="5"/>
      </tp>
      <tp>
        <v>0</v>
        <stp/>
        <stp>YahooFinanceFinancials</stp>
        <stp>AAPL</stp>
        <stp>IncomeStatementAnnual</stp>
        <stp>3</stp>
        <stp>Others</stp>
        <tr r="E15" s="5"/>
      </tp>
      <tp>
        <v>0</v>
        <stp/>
        <stp>YahooFinanceFinancials</stp>
        <stp>AAPL</stp>
        <stp>IncomeStatementAnnual</stp>
        <stp>2</stp>
        <stp>Others</stp>
        <tr r="D15" s="5"/>
      </tp>
      <tp>
        <v>22501000</v>
        <stp/>
        <stp>YahooFinanceFinancials</stp>
        <stp>GOOGL</stp>
        <stp>IncomeStatementAnnual</stp>
        <stp>1</stp>
        <stp>Selling General and Administrative</stp>
        <tr r="D17" s="7"/>
      </tp>
      <tp>
        <v>-18029000</v>
        <stp/>
        <stp>YahooFinanceFinancials</stp>
        <stp>GOOGL</stp>
        <stp>CashFlowAnnual</stp>
        <stp>1</stp>
        <stp>Investments</stp>
        <tr r="D23" s="7"/>
      </tp>
      <tp>
        <v>3202000</v>
        <stp/>
        <stp>YahooFinanceFinancials</stp>
        <stp>AAPL</stp>
        <stp>CashFlow</stp>
        <stp>4</stp>
        <stp>Adjustments To Net Income</stp>
        <tr r="F11" s="4"/>
      </tp>
      <tp>
        <v>27010000</v>
        <stp/>
        <stp>YahooFinanceFinancials</stp>
        <stp>AAPL</stp>
        <stp>BalanceSheetAnnual</stp>
        <stp>2</stp>
        <stp>Property Plant and Equipment</stp>
        <tr r="D17" s="2"/>
      </tp>
      <tp>
        <v>22471000</v>
        <stp/>
        <stp>YahooFinanceFinancials</stp>
        <stp>AAPL</stp>
        <stp>BalanceSheetAnnual</stp>
        <stp>3</stp>
        <stp>Property Plant and Equipment</stp>
        <tr r="E17" s="2"/>
      </tp>
      <tp>
        <v>33783000</v>
        <stp/>
        <stp>YahooFinanceFinancials</stp>
        <stp>AAPL</stp>
        <stp>BalanceSheetAnnual</stp>
        <stp>1</stp>
        <stp>Property Plant and Equipment</stp>
        <tr r="C8" s="7"/>
        <tr r="C17" s="2"/>
      </tp>
      <tp>
        <v>22326000</v>
        <stp/>
        <stp>YahooFinanceFinancials</stp>
        <stp>MSFT</stp>
        <stp>IncomeStatementAnnual</stp>
        <stp>1</stp>
        <stp>Operating Income or Loss</stp>
        <tr r="E18" s="7"/>
      </tp>
      <tp>
        <v>-32452000</v>
        <stp/>
        <stp>YahooFinanceFinancials</stp>
        <stp>AAPL</stp>
        <stp>CashFlow</stp>
        <stp>2</stp>
        <stp>Adjustments To Net Income</stp>
        <tr r="D11" s="4"/>
      </tp>
      <tp>
        <v>74347000</v>
        <stp/>
        <stp>YahooFinanceFinancials</stp>
        <stp>FB</stp>
        <stp>BalanceSheetAnnual</stp>
        <stp>1</stp>
        <stp>Total Stockholder Equity</stp>
        <tr r="F33" s="7"/>
      </tp>
      <tp>
        <v>11581000</v>
        <stp/>
        <stp>YahooFinanceFinancials</stp>
        <stp>AAPL</stp>
        <stp>IncomeStatementAnnual</stp>
        <stp>1</stp>
        <stp>Research Development</stp>
        <tr r="C16" s="7"/>
        <tr r="C12" s="5"/>
      </tp>
      <tp>
        <v>8067000</v>
        <stp/>
        <stp>YahooFinanceFinancials</stp>
        <stp>AAPL</stp>
        <stp>IncomeStatementAnnual</stp>
        <stp>3</stp>
        <stp>Research Development</stp>
        <tr r="E12" s="5"/>
      </tp>
      <tp>
        <v>10045000</v>
        <stp/>
        <stp>YahooFinanceFinancials</stp>
        <stp>AAPL</stp>
        <stp>IncomeStatementAnnual</stp>
        <stp>2</stp>
        <stp>Research Development</stp>
        <tr r="D12" s="5"/>
      </tp>
      <tp>
        <v>2352000</v>
        <stp/>
        <stp>YahooFinanceFinancials</stp>
        <stp>AAPL</stp>
        <stp>CashFlow</stp>
        <stp>3</stp>
        <stp>Adjustments To Net Income</stp>
        <tr r="E11" s="4"/>
      </tp>
      <tp>
        <v>12662000</v>
        <stp/>
        <stp>YahooFinanceFinancials</stp>
        <stp>GOOGL</stp>
        <stp>IncomeStatementAnnual</stp>
        <stp>1</stp>
        <stp>Net Income</stp>
        <tr r="D20" s="7"/>
      </tp>
      <tp>
        <v>42383000</v>
        <stp/>
        <stp>YahooFinanceFinancials</stp>
        <stp>GOOGL</stp>
        <stp>BalanceSheetAnnual</stp>
        <stp>1</stp>
        <stp>Property Plant and Equipment</stp>
        <tr r="D8" s="7"/>
      </tp>
      <tp>
        <v>-13590000</v>
        <stp/>
        <stp>YahooFinanceFinancials</stp>
        <stp>AAPL</stp>
        <stp>CashFlow</stp>
        <stp>2</stp>
        <stp>Total Cash Flows From Investing Activities</stp>
        <tr r="D21" s="4"/>
      </tp>
      <tp>
        <v>-9942000</v>
        <stp/>
        <stp>YahooFinanceFinancials</stp>
        <stp>AAPL</stp>
        <stp>CashFlow</stp>
        <stp>3</stp>
        <stp>Total Cash Flows From Investing Activities</stp>
        <tr r="E21" s="4"/>
      </tp>
      <tp>
        <v>28710000</v>
        <stp/>
        <stp>YahooFinanceFinancials</stp>
        <stp>AAPL</stp>
        <stp>CashFlow</stp>
        <stp>1</stp>
        <stp>Total Cash Flows From Investing Activities</stp>
        <tr r="C21" s="4"/>
      </tp>
      <tp>
        <v>-3180000</v>
        <stp/>
        <stp>YahooFinanceFinancials</stp>
        <stp>AAPL</stp>
        <stp>CashFlow</stp>
        <stp>4</stp>
        <stp>Total Cash Flows From Investing Activities</stp>
        <tr r="F21" s="4"/>
      </tp>
      <tp>
        <v>710000</v>
        <stp/>
        <stp>YahooFinanceFinancials</stp>
        <stp>AAPL</stp>
        <stp>CashFlow</stp>
        <stp>1</stp>
        <stp>Adjustments To Net Income</stp>
        <tr r="C11" s="4"/>
      </tp>
      <tp>
        <v>0</v>
        <stp/>
        <stp>YahooFinanceFinancials</stp>
        <stp>AAPL</stp>
        <stp>IncomeStatement</stp>
        <stp>4</stp>
        <stp>Minority Interest</stp>
        <tr r="F24" s="3"/>
      </tp>
      <tp>
        <v>31459000</v>
        <stp/>
        <stp>YahooFinanceFinancials</stp>
        <stp>MSFT</stp>
        <stp>CashFlowAnnual</stp>
        <stp>1</stp>
        <stp>Net Borrowings</stp>
        <tr r="E28" s="7"/>
      </tp>
      <tp>
        <v>0</v>
        <stp/>
        <stp>YahooFinanceFinancials</stp>
        <stp>AAPL</stp>
        <stp>BalanceSheet</stp>
        <stp>2</stp>
        <stp>Misc Stocks Options Warrants</stp>
        <tr r="D39" s="1"/>
      </tp>
      <tp>
        <v>0</v>
        <stp/>
        <stp>YahooFinanceFinancials</stp>
        <stp>AAPL</stp>
        <stp>BalanceSheet</stp>
        <stp>3</stp>
        <stp>Misc Stocks Options Warrants</stp>
        <tr r="E39" s="1"/>
      </tp>
      <tp>
        <v>0</v>
        <stp/>
        <stp>YahooFinanceFinancials</stp>
        <stp>AAPL</stp>
        <stp>BalanceSheet</stp>
        <stp>1</stp>
        <stp>Misc Stocks Options Warrants</stp>
        <tr r="C39" s="1"/>
      </tp>
      <tp>
        <v>0</v>
        <stp/>
        <stp>YahooFinanceFinancials</stp>
        <stp>AAPL</stp>
        <stp>BalanceSheet</stp>
        <stp>4</stp>
        <stp>Misc Stocks Options Warrants</stp>
        <tr r="F39" s="1"/>
      </tp>
      <tp>
        <v>20065000</v>
        <stp/>
        <stp>YahooFinanceFinancials</stp>
        <stp>AAPL</stp>
        <stp>CashFlow</stp>
        <stp>2</stp>
        <stp>Net Income</stp>
        <tr r="D8" s="4"/>
      </tp>
      <tp>
        <v>10714000</v>
        <stp/>
        <stp>YahooFinanceFinancials</stp>
        <stp>AAPL</stp>
        <stp>CashFlow</stp>
        <stp>3</stp>
        <stp>Net Income</stp>
        <tr r="E8" s="4"/>
      </tp>
      <tp>
        <v>13822000</v>
        <stp/>
        <stp>YahooFinanceFinancials</stp>
        <stp>AAPL</stp>
        <stp>CashFlow</stp>
        <stp>1</stp>
        <stp>Net Income</stp>
        <tr r="C8" s="4"/>
      </tp>
      <tp>
        <v>8717000</v>
        <stp/>
        <stp>YahooFinanceFinancials</stp>
        <stp>AAPL</stp>
        <stp>CashFlow</stp>
        <stp>4</stp>
        <stp>Net Income</stp>
        <tr r="F8" s="4"/>
      </tp>
      <tp>
        <v>0</v>
        <stp/>
        <stp>YahooFinanceFinancials</stp>
        <stp>AAPL</stp>
        <stp>IncomeStatement</stp>
        <stp>1</stp>
        <stp>Discontinued Operations</stp>
        <tr r="C27" s="3"/>
      </tp>
      <tp>
        <v>0</v>
        <stp/>
        <stp>YahooFinanceFinancials</stp>
        <stp>AAPL</stp>
        <stp>IncomeStatement</stp>
        <stp>2</stp>
        <stp>Discontinued Operations</stp>
        <tr r="D27" s="3"/>
      </tp>
      <tp>
        <v>0</v>
        <stp/>
        <stp>YahooFinanceFinancials</stp>
        <stp>AAPL</stp>
        <stp>IncomeStatement</stp>
        <stp>3</stp>
        <stp>Discontinued Operations</stp>
        <tr r="E27" s="3"/>
      </tp>
      <tp>
        <v>0</v>
        <stp/>
        <stp>YahooFinanceFinancials</stp>
        <stp>AAPL</stp>
        <stp>IncomeStatement</stp>
        <stp>4</stp>
        <stp>Discontinued Operations</stp>
        <tr r="F27" s="3"/>
      </tp>
      <tp>
        <v>0</v>
        <stp/>
        <stp>YahooFinanceFinancials</stp>
        <stp>AAPL</stp>
        <stp>BalanceSheet</stp>
        <stp>4</stp>
        <stp>Deferred Long Term Asset Charges</stp>
        <tr r="F22" s="1"/>
      </tp>
      <tp>
        <v>0</v>
        <stp/>
        <stp>YahooFinanceFinancials</stp>
        <stp>AAPL</stp>
        <stp>BalanceSheet</stp>
        <stp>3</stp>
        <stp>Deferred Long Term Asset Charges</stp>
        <tr r="E22" s="1"/>
      </tp>
      <tp>
        <v>0</v>
        <stp/>
        <stp>YahooFinanceFinancials</stp>
        <stp>AAPL</stp>
        <stp>BalanceSheet</stp>
        <stp>2</stp>
        <stp>Deferred Long Term Asset Charges</stp>
        <tr r="D22" s="1"/>
      </tp>
      <tp>
        <v>0</v>
        <stp/>
        <stp>YahooFinanceFinancials</stp>
        <stp>AAPL</stp>
        <stp>BalanceSheet</stp>
        <stp>1</stp>
        <stp>Deferred Long Term Asset Charges</stp>
        <tr r="C22" s="1"/>
      </tp>
      <tp>
        <v>0</v>
        <stp/>
        <stp>YahooFinanceFinancials</stp>
        <stp>AAPL</stp>
        <stp>CashFlow</stp>
        <stp>1</stp>
        <stp>Effect Of Exchange Rate Changes</stp>
        <tr r="C28" s="4"/>
      </tp>
      <tp>
        <v>0</v>
        <stp/>
        <stp>YahooFinanceFinancials</stp>
        <stp>AAPL</stp>
        <stp>CashFlow</stp>
        <stp>2</stp>
        <stp>Effect Of Exchange Rate Changes</stp>
        <tr r="D28" s="4"/>
      </tp>
      <tp>
        <v>0</v>
        <stp/>
        <stp>YahooFinanceFinancials</stp>
        <stp>AAPL</stp>
        <stp>CashFlow</stp>
        <stp>3</stp>
        <stp>Effect Of Exchange Rate Changes</stp>
        <tr r="E28" s="4"/>
      </tp>
      <tp>
        <v>0</v>
        <stp/>
        <stp>YahooFinanceFinancials</stp>
        <stp>AAPL</stp>
        <stp>CashFlow</stp>
        <stp>4</stp>
        <stp>Effect Of Exchange Rate Changes</stp>
        <tr r="F28" s="4"/>
      </tp>
      <tp>
        <v>18221000</v>
        <stp/>
        <stp>YahooFinanceFinancials</stp>
        <stp>FB</stp>
        <stp>BalanceSheetAnnual</stp>
        <stp>1</stp>
        <stp>Goodwill</stp>
        <tr r="F9" s="7"/>
      </tp>
      <tp>
        <v>42637</v>
        <stp/>
        <stp>YahooFinanceFinancials</stp>
        <stp>AAPL</stp>
        <stp>IncomeStatementAnnual</stp>
        <stp>2</stp>
        <stp>Period Ending</stp>
        <tr r="D6" s="5"/>
      </tp>
      <tp>
        <v>0</v>
        <stp/>
        <stp>YahooFinanceFinancials</stp>
        <stp>FB</stp>
        <stp>CashFlowAnnual</stp>
        <stp>1</stp>
        <stp>Net Borrowings</stp>
        <tr r="F28" s="7"/>
      </tp>
      <tp>
        <v>0</v>
        <stp/>
        <stp>YahooFinanceFinancials</stp>
        <stp>AAPL</stp>
        <stp>IncomeStatement</stp>
        <stp>1</stp>
        <stp>Minority Interest</stp>
        <tr r="C24" s="3"/>
      </tp>
      <tp>
        <v>42273</v>
        <stp/>
        <stp>YahooFinanceFinancials</stp>
        <stp>AAPL</stp>
        <stp>IncomeStatementAnnual</stp>
        <stp>3</stp>
        <stp>Period Ending</stp>
        <tr r="E6" s="5"/>
      </tp>
      <tp>
        <v>7548000</v>
        <stp/>
        <stp>YahooFinanceFinancials</stp>
        <stp>AAPL</stp>
        <stp>BalanceSheetAnnual</stp>
        <stp>1</stp>
        <stp>Other Current Liabilities</stp>
        <tr r="C29" s="2"/>
      </tp>
      <tp>
        <v>0</v>
        <stp/>
        <stp>YahooFinanceFinancials</stp>
        <stp>AAPL</stp>
        <stp>IncomeStatement</stp>
        <stp>2</stp>
        <stp>Minority Interest</stp>
        <tr r="D24" s="3"/>
      </tp>
      <tp>
        <v>8080000</v>
        <stp/>
        <stp>YahooFinanceFinancials</stp>
        <stp>AAPL</stp>
        <stp>BalanceSheetAnnual</stp>
        <stp>2</stp>
        <stp>Other Current Liabilities</stp>
        <tr r="D29" s="2"/>
      </tp>
      <tp>
        <v>0</v>
        <stp/>
        <stp>YahooFinanceFinancials</stp>
        <stp>AAPL</stp>
        <stp>IncomeStatement</stp>
        <stp>3</stp>
        <stp>Minority Interest</stp>
        <tr r="E24" s="3"/>
      </tp>
      <tp>
        <v>43008</v>
        <stp/>
        <stp>YahooFinanceFinancials</stp>
        <stp>AAPL</stp>
        <stp>IncomeStatementAnnual</stp>
        <stp>1</stp>
        <stp>Period Ending</stp>
        <tr r="C6" s="5"/>
      </tp>
      <tp>
        <v>8940000</v>
        <stp/>
        <stp>YahooFinanceFinancials</stp>
        <stp>AAPL</stp>
        <stp>BalanceSheetAnnual</stp>
        <stp>3</stp>
        <stp>Other Current Liabilities</stp>
        <tr r="E29" s="2"/>
      </tp>
      <tp>
        <v>0</v>
        <stp/>
        <stp>YahooFinanceFinancials</stp>
        <stp>AAPL</stp>
        <stp>BalanceSheetAnnual</stp>
        <stp>1</stp>
        <stp>Treasury Stock</stp>
        <tr r="C44" s="2"/>
      </tp>
      <tp>
        <v>0</v>
        <stp/>
        <stp>YahooFinanceFinancials</stp>
        <stp>AAPL</stp>
        <stp>BalanceSheetAnnual</stp>
        <stp>3</stp>
        <stp>Treasury Stock</stp>
        <tr r="E44" s="2"/>
      </tp>
      <tp>
        <v>0</v>
        <stp/>
        <stp>YahooFinanceFinancials</stp>
        <stp>AAPL</stp>
        <stp>BalanceSheetAnnual</stp>
        <stp>2</stp>
        <stp>Treasury Stock</stp>
        <tr r="D44" s="2"/>
      </tp>
      <tp>
        <v>65272000</v>
        <stp/>
        <stp>YahooFinanceFinancials</stp>
        <stp>GOOGL</stp>
        <stp>IncomeStatementAnnual</stp>
        <stp>1</stp>
        <stp>Gross Profit</stp>
        <tr r="D15" s="7"/>
      </tp>
      <tp>
        <v>98330000</v>
        <stp/>
        <stp>YahooFinanceFinancials</stp>
        <stp>AAPL</stp>
        <stp>BalanceSheetAnnual</stp>
        <stp>1</stp>
        <stp>Retained Earnings</stp>
        <tr r="C43" s="2"/>
      </tp>
      <tp>
        <v>100814000</v>
        <stp/>
        <stp>YahooFinanceFinancials</stp>
        <stp>AAPL</stp>
        <stp>BalanceSheetAnnual</stp>
        <stp>1</stp>
        <stp>Total Current Liabilities</stp>
        <tr r="C30" s="2"/>
      </tp>
      <tp>
        <v>96364000</v>
        <stp/>
        <stp>YahooFinanceFinancials</stp>
        <stp>AAPL</stp>
        <stp>BalanceSheetAnnual</stp>
        <stp>2</stp>
        <stp>Retained Earnings</stp>
        <tr r="D43" s="2"/>
      </tp>
      <tp>
        <v>79006000</v>
        <stp/>
        <stp>YahooFinanceFinancials</stp>
        <stp>AAPL</stp>
        <stp>BalanceSheetAnnual</stp>
        <stp>2</stp>
        <stp>Total Current Liabilities</stp>
        <tr r="D30" s="2"/>
      </tp>
      <tp>
        <v>0</v>
        <stp/>
        <stp>YahooFinanceFinancials</stp>
        <stp>AAPL</stp>
        <stp>BalanceSheetAnnual</stp>
        <stp>3</stp>
        <stp>Misc Stocks Options Warrants</stp>
        <tr r="E39" s="2"/>
      </tp>
      <tp>
        <v>0</v>
        <stp/>
        <stp>YahooFinanceFinancials</stp>
        <stp>AAPL</stp>
        <stp>BalanceSheetAnnual</stp>
        <stp>2</stp>
        <stp>Misc Stocks Options Warrants</stp>
        <tr r="D39" s="2"/>
      </tp>
      <tp>
        <v>0</v>
        <stp/>
        <stp>YahooFinanceFinancials</stp>
        <stp>AAPL</stp>
        <stp>BalanceSheetAnnual</stp>
        <stp>1</stp>
        <stp>Misc Stocks Options Warrants</stp>
        <tr r="C39" s="2"/>
      </tp>
      <tp>
        <v>13037000</v>
        <stp/>
        <stp>YahooFinanceFinancials</stp>
        <stp>MSFT</stp>
        <stp>IncomeStatementAnnual</stp>
        <stp>1</stp>
        <stp>Research Development</stp>
        <tr r="E16" s="7"/>
      </tp>
      <tp>
        <v>-858000</v>
        <stp/>
        <stp>YahooFinanceFinancials</stp>
        <stp>AAPL</stp>
        <stp>CashFlow</stp>
        <stp>4</stp>
        <stp>Other Cash Flows from Financing Activities</stp>
        <tr r="F26" s="4"/>
      </tp>
      <tp>
        <v>-152000</v>
        <stp/>
        <stp>YahooFinanceFinancials</stp>
        <stp>AAPL</stp>
        <stp>CashFlow</stp>
        <stp>1</stp>
        <stp>Other Cash Flows from Financing Activities</stp>
        <tr r="C26" s="4"/>
      </tp>
      <tp>
        <v>-1038000</v>
        <stp/>
        <stp>YahooFinanceFinancials</stp>
        <stp>AAPL</stp>
        <stp>CashFlow</stp>
        <stp>2</stp>
        <stp>Other Cash Flows from Financing Activities</stp>
        <tr r="D26" s="4"/>
      </tp>
      <tp>
        <v>-228000</v>
        <stp/>
        <stp>YahooFinanceFinancials</stp>
        <stp>AAPL</stp>
        <stp>CashFlow</stp>
        <stp>3</stp>
        <stp>Other Cash Flows from Financing Activities</stp>
        <tr r="E26" s="4"/>
      </tp>
      <tp>
        <v>92284000</v>
        <stp/>
        <stp>YahooFinanceFinancials</stp>
        <stp>AAPL</stp>
        <stp>BalanceSheetAnnual</stp>
        <stp>3</stp>
        <stp>Retained Earnings</stp>
        <tr r="E43" s="2"/>
      </tp>
      <tp>
        <v>80610000</v>
        <stp/>
        <stp>YahooFinanceFinancials</stp>
        <stp>AAPL</stp>
        <stp>BalanceSheetAnnual</stp>
        <stp>3</stp>
        <stp>Total Current Liabilities</stp>
        <tr r="E30" s="2"/>
      </tp>
      <tp>
        <v>0</v>
        <stp/>
        <stp>YahooFinanceFinancials</stp>
        <stp>AAPL</stp>
        <stp>BalanceSheetAnnual</stp>
        <stp>2</stp>
        <stp>Deferred Long Term Asset Charges</stp>
        <tr r="D22" s="2"/>
      </tp>
      <tp>
        <v>0</v>
        <stp/>
        <stp>YahooFinanceFinancials</stp>
        <stp>AAPL</stp>
        <stp>BalanceSheetAnnual</stp>
        <stp>3</stp>
        <stp>Deferred Long Term Asset Charges</stp>
        <tr r="E22" s="2"/>
      </tp>
      <tp>
        <v>0</v>
        <stp/>
        <stp>YahooFinanceFinancials</stp>
        <stp>AAPL</stp>
        <stp>BalanceSheetAnnual</stp>
        <stp>1</stp>
        <stp>Deferred Long Term Asset Charges</stp>
        <tr r="C22" s="2"/>
      </tp>
      <tp>
        <v>-6733000</v>
        <stp/>
        <stp>YahooFinanceFinancials</stp>
        <stp>FB</stp>
        <stp>CashFlowAnnual</stp>
        <stp>1</stp>
        <stp>Capital Expenditures</stp>
        <tr r="F22" s="7"/>
      </tp>
      <tp>
        <v>2349000</v>
        <stp/>
        <stp>YahooFinanceFinancials</stp>
        <stp>AAPL</stp>
        <stp>BalanceSheetAnnual</stp>
        <stp>3</stp>
        <stp>Inventory</stp>
        <tr r="E13" s="2"/>
      </tp>
      <tp>
        <v>61344000</v>
        <stp/>
        <stp>YahooFinanceFinancials</stp>
        <stp>AAPL</stp>
        <stp>IncomeStatementAnnual</stp>
        <stp>1</stp>
        <stp>Operating Income or Loss</stp>
        <tr r="C18" s="7"/>
        <tr r="C17" s="5"/>
      </tp>
      <tp>
        <v>60024000</v>
        <stp/>
        <stp>YahooFinanceFinancials</stp>
        <stp>AAPL</stp>
        <stp>IncomeStatementAnnual</stp>
        <stp>2</stp>
        <stp>Operating Income or Loss</stp>
        <tr r="D17" s="5"/>
      </tp>
      <tp>
        <v>71230000</v>
        <stp/>
        <stp>YahooFinanceFinancials</stp>
        <stp>AAPL</stp>
        <stp>IncomeStatementAnnual</stp>
        <stp>3</stp>
        <stp>Operating Income or Loss</stp>
        <tr r="E17" s="5"/>
      </tp>
      <tp>
        <v>2132000</v>
        <stp/>
        <stp>YahooFinanceFinancials</stp>
        <stp>AAPL</stp>
        <stp>BalanceSheetAnnual</stp>
        <stp>2</stp>
        <stp>Inventory</stp>
        <tr r="D13" s="2"/>
      </tp>
      <tp>
        <v>21204000</v>
        <stp/>
        <stp>YahooFinanceFinancials</stp>
        <stp>MSFT</stp>
        <stp>IncomeStatementAnnual</stp>
        <stp>1</stp>
        <stp>Net Income</stp>
        <tr r="E20" s="7"/>
      </tp>
      <tp>
        <v>4855000</v>
        <stp/>
        <stp>YahooFinanceFinancials</stp>
        <stp>AAPL</stp>
        <stp>BalanceSheetAnnual</stp>
        <stp>1</stp>
        <stp>Inventory</stp>
        <tr r="C13" s="2"/>
      </tp>
      <tp>
        <v>97207000</v>
        <stp/>
        <stp>YahooFinanceFinancials</stp>
        <stp>AAPL</stp>
        <stp>BalanceSheetAnnual</stp>
        <stp>1</stp>
        <stp>Long Term Debt</stp>
        <tr r="C31" s="2"/>
      </tp>
      <tp>
        <v>53329000</v>
        <stp/>
        <stp>YahooFinanceFinancials</stp>
        <stp>AAPL</stp>
        <stp>BalanceSheetAnnual</stp>
        <stp>3</stp>
        <stp>Long Term Debt</stp>
        <tr r="E31" s="2"/>
      </tp>
      <tp>
        <v>75427000</v>
        <stp/>
        <stp>YahooFinanceFinancials</stp>
        <stp>AAPL</stp>
        <stp>BalanceSheetAnnual</stp>
        <stp>2</stp>
        <stp>Long Term Debt</stp>
        <tr r="D31" s="2"/>
      </tp>
      <tp>
        <v>-26272000</v>
        <stp/>
        <stp>YahooFinanceFinancials</stp>
        <stp>AAPL</stp>
        <stp>CashFlow</stp>
        <stp>1</stp>
        <stp>Total Cash Flows From Financing Activities</stp>
        <tr r="C27" s="4"/>
      </tp>
      <tp>
        <v>-7501000</v>
        <stp/>
        <stp>YahooFinanceFinancials</stp>
        <stp>AAPL</stp>
        <stp>CashFlow</stp>
        <stp>2</stp>
        <stp>Total Cash Flows From Financing Activities</stp>
        <tr r="D27" s="4"/>
      </tp>
      <tp>
        <v>-3996000</v>
        <stp/>
        <stp>YahooFinanceFinancials</stp>
        <stp>AAPL</stp>
        <stp>CashFlow</stp>
        <stp>3</stp>
        <stp>Total Cash Flows From Financing Activities</stp>
        <tr r="E27" s="4"/>
      </tp>
      <tp>
        <v>-1544000</v>
        <stp/>
        <stp>YahooFinanceFinancials</stp>
        <stp>AAPL</stp>
        <stp>CashFlow</stp>
        <stp>4</stp>
        <stp>Total Cash Flows From Financing Activities</stp>
        <tr r="F27" s="4"/>
      </tp>
      <tp>
        <v>-6347000</v>
        <stp/>
        <stp>YahooFinanceFinancials</stp>
        <stp>AAPL</stp>
        <stp>CashFlowAnnual</stp>
        <stp>1</stp>
        <stp>Changes In Accounts Receivables</stp>
        <tr r="C12" s="6"/>
      </tp>
      <tp>
        <v>476000</v>
        <stp/>
        <stp>YahooFinanceFinancials</stp>
        <stp>AAPL</stp>
        <stp>CashFlowAnnual</stp>
        <stp>2</stp>
        <stp>Changes In Accounts Receivables</stp>
        <tr r="D12" s="6"/>
      </tp>
      <tp>
        <v>-3318000</v>
        <stp/>
        <stp>YahooFinanceFinancials</stp>
        <stp>AAPL</stp>
        <stp>CashFlowAnnual</stp>
        <stp>3</stp>
        <stp>Changes In Accounts Receivables</stp>
        <tr r="E12" s="6"/>
      </tp>
      <tp>
        <v>29286000</v>
        <stp/>
        <stp>YahooFinanceFinancials</stp>
        <stp>AAPL</stp>
        <stp>BalanceSheet</stp>
        <stp>4</stp>
        <stp>Property Plant and Equipment</stp>
        <tr r="F17" s="1"/>
      </tp>
      <tp>
        <v>33783000</v>
        <stp/>
        <stp>YahooFinanceFinancials</stp>
        <stp>AAPL</stp>
        <stp>BalanceSheet</stp>
        <stp>3</stp>
        <stp>Property Plant and Equipment</stp>
        <tr r="E17" s="1"/>
      </tp>
      <tp>
        <v>33679000</v>
        <stp/>
        <stp>YahooFinanceFinancials</stp>
        <stp>AAPL</stp>
        <stp>BalanceSheet</stp>
        <stp>2</stp>
        <stp>Property Plant and Equipment</stp>
        <tr r="D17" s="1"/>
      </tp>
      <tp>
        <v>35077000</v>
        <stp/>
        <stp>YahooFinanceFinancials</stp>
        <stp>AAPL</stp>
        <stp>BalanceSheet</stp>
        <stp>1</stp>
        <stp>Property Plant and Equipment</stp>
        <tr r="C17" s="1"/>
      </tp>
      <tp>
        <v>0</v>
        <stp/>
        <stp>YahooFinanceFinancials</stp>
        <stp>AAPL</stp>
        <stp>BalanceSheetAnnual</stp>
        <stp>1</stp>
        <stp>Negative Goodwill</stp>
        <tr r="C35" s="2"/>
      </tp>
      <tp>
        <v>45687000</v>
        <stp/>
        <stp>YahooFinanceFinancials</stp>
        <stp>AAPL</stp>
        <stp>IncomeStatementAnnual</stp>
        <stp>2</stp>
        <stp>Net Income</stp>
        <tr r="D31" s="5"/>
      </tp>
      <tp>
        <v>53394000</v>
        <stp/>
        <stp>YahooFinanceFinancials</stp>
        <stp>AAPL</stp>
        <stp>IncomeStatementAnnual</stp>
        <stp>3</stp>
        <stp>Net Income</stp>
        <tr r="E31" s="5"/>
      </tp>
      <tp>
        <v>48351000</v>
        <stp/>
        <stp>YahooFinanceFinancials</stp>
        <stp>AAPL</stp>
        <stp>IncomeStatementAnnual</stp>
        <stp>1</stp>
        <stp>Net Income</stp>
        <tr r="C20" s="7"/>
        <tr r="C31" s="5"/>
      </tp>
      <tp>
        <v>29014000</v>
        <stp/>
        <stp>YahooFinanceFinancials</stp>
        <stp>AAPL</stp>
        <stp>CashFlowAnnual</stp>
        <stp>1</stp>
        <stp>Net Borrowings</stp>
        <tr r="C28" s="7"/>
        <tr r="C25" s="6"/>
      </tp>
      <tp>
        <v>22057000</v>
        <stp/>
        <stp>YahooFinanceFinancials</stp>
        <stp>AAPL</stp>
        <stp>CashFlowAnnual</stp>
        <stp>2</stp>
        <stp>Net Borrowings</stp>
        <tr r="D25" s="6"/>
      </tp>
      <tp>
        <v>29305000</v>
        <stp/>
        <stp>YahooFinanceFinancials</stp>
        <stp>AAPL</stp>
        <stp>CashFlowAnnual</stp>
        <stp>3</stp>
        <stp>Net Borrowings</stp>
        <tr r="E25" s="6"/>
      </tp>
      <tp>
        <v>23734000</v>
        <stp/>
        <stp>YahooFinanceFinancials</stp>
        <stp>MSFT</stp>
        <stp>BalanceSheetAnnual</stp>
        <stp>1</stp>
        <stp>Property Plant and Equipment</stp>
        <tr r="E8" s="7"/>
      </tp>
      <tp>
        <v>0</v>
        <stp/>
        <stp>YahooFinanceFinancials</stp>
        <stp>AAPL</stp>
        <stp>BalanceSheetAnnual</stp>
        <stp>3</stp>
        <stp>Negative Goodwill</stp>
        <tr r="E35" s="2"/>
      </tp>
      <tp>
        <v>0</v>
        <stp/>
        <stp>YahooFinanceFinancials</stp>
        <stp>AAPL</stp>
        <stp>BalanceSheetAnnual</stp>
        <stp>2</stp>
        <stp>Negative Goodwill</stp>
        <tr r="D35" s="2"/>
      </tp>
      <tp>
        <v>0</v>
        <stp/>
        <stp>YahooFinanceFinancials</stp>
        <stp>AAPL</stp>
        <stp>BalanceSheetAnnual</stp>
        <stp>3</stp>
        <stp>Minority Interest</stp>
        <tr r="E34" s="2"/>
      </tp>
      <tp>
        <v>0</v>
        <stp/>
        <stp>YahooFinanceFinancials</stp>
        <stp>AAPL</stp>
        <stp>BalanceSheetAnnual</stp>
        <stp>2</stp>
        <stp>Minority Interest</stp>
        <tr r="D34" s="2"/>
      </tp>
      <tp>
        <v>1348000</v>
        <stp/>
        <stp>YahooFinanceFinancials</stp>
        <stp>AAPL</stp>
        <stp>IncomeStatementAnnual</stp>
        <stp>2</stp>
        <stp>Total Other Income/Expenses Net</stp>
        <tr r="D19" s="5"/>
      </tp>
      <tp>
        <v>1285000</v>
        <stp/>
        <stp>YahooFinanceFinancials</stp>
        <stp>AAPL</stp>
        <stp>IncomeStatementAnnual</stp>
        <stp>3</stp>
        <stp>Total Other Income/Expenses Net</stp>
        <tr r="E19" s="5"/>
      </tp>
      <tp>
        <v>2745000</v>
        <stp/>
        <stp>YahooFinanceFinancials</stp>
        <stp>AAPL</stp>
        <stp>IncomeStatementAnnual</stp>
        <stp>1</stp>
        <stp>Total Other Income/Expenses Net</stp>
        <tr r="C19" s="5"/>
      </tp>
      <tp>
        <v>0</v>
        <stp/>
        <stp>YahooFinanceFinancials</stp>
        <stp>AAPL</stp>
        <stp>BalanceSheetAnnual</stp>
        <stp>1</stp>
        <stp>Minority Interest</stp>
        <tr r="C34" s="2"/>
      </tp>
      <tp>
        <v>0</v>
        <stp/>
        <stp>YahooFinanceFinancials</stp>
        <stp>AAPL</stp>
        <stp>BalanceSheet</stp>
        <stp>4</stp>
        <stp>Redeemable Preferred Stock</stp>
        <tr r="F40" s="1"/>
      </tp>
      <tp>
        <v>0</v>
        <stp/>
        <stp>YahooFinanceFinancials</stp>
        <stp>AAPL</stp>
        <stp>BalanceSheet</stp>
        <stp>1</stp>
        <stp>Redeemable Preferred Stock</stp>
        <tr r="C40" s="1"/>
      </tp>
      <tp>
        <v>0</v>
        <stp/>
        <stp>YahooFinanceFinancials</stp>
        <stp>AAPL</stp>
        <stp>BalanceSheet</stp>
        <stp>3</stp>
        <stp>Redeemable Preferred Stock</stp>
        <tr r="E40" s="1"/>
      </tp>
      <tp>
        <v>0</v>
        <stp/>
        <stp>YahooFinanceFinancials</stp>
        <stp>AAPL</stp>
        <stp>BalanceSheet</stp>
        <stp>2</stp>
        <stp>Redeemable Preferred Stock</stp>
        <tr r="D40" s="1"/>
      </tp>
      <tp>
        <v>8408000</v>
        <stp/>
        <stp>YahooFinanceFinancials</stp>
        <stp>MSFT</stp>
        <stp>CashFlowAnnual</stp>
        <stp>1</stp>
        <stp>Total Cash Flows From Financing Activities</stp>
        <tr r="E29" s="7"/>
      </tp>
      <tp>
        <v>0</v>
        <stp/>
        <stp>YahooFinanceFinancials</stp>
        <stp>AAPL</stp>
        <stp>IncomeStatement</stp>
        <stp>2</stp>
        <stp>Preferred Stock And Other Adjustments</stp>
        <tr r="D32" s="3"/>
      </tp>
      <tp>
        <v>0</v>
        <stp/>
        <stp>YahooFinanceFinancials</stp>
        <stp>AAPL</stp>
        <stp>BalanceSheet</stp>
        <stp>1</stp>
        <stp>Negative Goodwill</stp>
        <tr r="C35" s="1"/>
      </tp>
      <tp>
        <v>11308000</v>
        <stp/>
        <stp>YahooFinanceFinancials</stp>
        <stp>AAPL</stp>
        <stp>IncomeStatement</stp>
        <stp>4</stp>
        <stp>Income Before Tax</stp>
        <tr r="F22" s="3"/>
      </tp>
      <tp>
        <v>-9012000</v>
        <stp/>
        <stp>YahooFinanceFinancials</stp>
        <stp>GOOGL</stp>
        <stp>CashFlowAnnual</stp>
        <stp>1</stp>
        <stp>Sale Purchase of Stock</stp>
        <tr r="D27" s="7"/>
      </tp>
      <tp>
        <v>0</v>
        <stp/>
        <stp>YahooFinanceFinancials</stp>
        <stp>AAPL</stp>
        <stp>IncomeStatement</stp>
        <stp>3</stp>
        <stp>Preferred Stock And Other Adjustments</stp>
        <tr r="E32" s="3"/>
      </tp>
      <tp>
        <v>63598000</v>
        <stp/>
        <stp>YahooFinanceFinancials</stp>
        <stp>AAPL</stp>
        <stp>CashFlowAnnual</stp>
        <stp>1</stp>
        <stp>Total Cash Flow From Operating Activities</stp>
        <tr r="C16" s="6"/>
      </tp>
      <tp>
        <v>0</v>
        <stp/>
        <stp>YahooFinanceFinancials</stp>
        <stp>AAPL</stp>
        <stp>BalanceSheet</stp>
        <stp>2</stp>
        <stp>Negative Goodwill</stp>
        <tr r="D35" s="1"/>
      </tp>
      <tp>
        <v>345173000</v>
        <stp/>
        <stp>YahooFinanceFinancials</stp>
        <stp>AAPL</stp>
        <stp>BalanceSheet</stp>
        <stp>4</stp>
        <stp>Total Assets</stp>
        <tr r="F23" s="1"/>
      </tp>
      <tp>
        <v>406794000</v>
        <stp/>
        <stp>YahooFinanceFinancials</stp>
        <stp>AAPL</stp>
        <stp>BalanceSheet</stp>
        <stp>2</stp>
        <stp>Total Assets</stp>
        <tr r="D23" s="1"/>
      </tp>
      <tp>
        <v>375319000</v>
        <stp/>
        <stp>YahooFinanceFinancials</stp>
        <stp>AAPL</stp>
        <stp>BalanceSheet</stp>
        <stp>3</stp>
        <stp>Total Assets</stp>
        <tr r="E23" s="1"/>
      </tp>
      <tp>
        <v>367502000</v>
        <stp/>
        <stp>YahooFinanceFinancials</stp>
        <stp>AAPL</stp>
        <stp>BalanceSheet</stp>
        <stp>1</stp>
        <stp>Total Assets</stp>
        <tr r="C23" s="1"/>
      </tp>
      <tp>
        <v>0</v>
        <stp/>
        <stp>YahooFinanceFinancials</stp>
        <stp>AAPL</stp>
        <stp>BalanceSheet</stp>
        <stp>4</stp>
        <stp>Minority Interest</stp>
        <tr r="F34" s="1"/>
      </tp>
      <tp>
        <v>-46446000</v>
        <stp/>
        <stp>YahooFinanceFinancials</stp>
        <stp>AAPL</stp>
        <stp>CashFlowAnnual</stp>
        <stp>1</stp>
        <stp>Total Cash Flows From Investing Activities</stp>
        <tr r="C24" s="7"/>
        <tr r="C21" s="6"/>
      </tp>
      <tp>
        <v>-45977000</v>
        <stp/>
        <stp>YahooFinanceFinancials</stp>
        <stp>AAPL</stp>
        <stp>CashFlowAnnual</stp>
        <stp>2</stp>
        <stp>Total Cash Flows From Investing Activities</stp>
        <tr r="D21" s="6"/>
      </tp>
      <tp>
        <v>-56274000</v>
        <stp/>
        <stp>YahooFinanceFinancials</stp>
        <stp>AAPL</stp>
        <stp>CashFlowAnnual</stp>
        <stp>3</stp>
        <stp>Total Cash Flows From Investing Activities</stp>
        <tr r="E21" s="6"/>
      </tp>
      <tp>
        <v>65824000</v>
        <stp/>
        <stp>YahooFinanceFinancials</stp>
        <stp>AAPL</stp>
        <stp>CashFlowAnnual</stp>
        <stp>2</stp>
        <stp>Total Cash Flow From Operating Activities</stp>
        <tr r="D16" s="6"/>
      </tp>
      <tp>
        <v>34261000</v>
        <stp/>
        <stp>YahooFinanceFinancials</stp>
        <stp>MSFT</stp>
        <stp>IncomeStatementAnnual</stp>
        <stp>1</stp>
        <stp>Cost of Revenue</stp>
        <tr r="E14" s="7"/>
      </tp>
      <tp>
        <v>0</v>
        <stp/>
        <stp>YahooFinanceFinancials</stp>
        <stp>AAPL</stp>
        <stp>BalanceSheet</stp>
        <stp>3</stp>
        <stp>Negative Goodwill</stp>
        <tr r="E35" s="1"/>
      </tp>
      <tp>
        <v>3414000</v>
        <stp/>
        <stp>YahooFinanceFinancials</stp>
        <stp>AAPL</stp>
        <stp>CashFlow</stp>
        <stp>4</stp>
        <stp>Change In Cash and Cash Equivalents</stp>
        <tr r="F29" s="4"/>
      </tp>
      <tp>
        <v>17568000</v>
        <stp/>
        <stp>YahooFinanceFinancials</stp>
        <stp>AAPL</stp>
        <stp>CashFlow</stp>
        <stp>1</stp>
        <stp>Change In Cash and Cash Equivalents</stp>
        <tr r="C29" s="4"/>
      </tp>
      <tp>
        <v>1718000</v>
        <stp/>
        <stp>YahooFinanceFinancials</stp>
        <stp>AAPL</stp>
        <stp>CashFlow</stp>
        <stp>3</stp>
        <stp>Change In Cash and Cash Equivalents</stp>
        <tr r="E29" s="4"/>
      </tp>
      <tp>
        <v>7202000</v>
        <stp/>
        <stp>YahooFinanceFinancials</stp>
        <stp>AAPL</stp>
        <stp>CashFlow</stp>
        <stp>2</stp>
        <stp>Change In Cash and Cash Equivalents</stp>
        <tr r="D29" s="4"/>
      </tp>
      <tp>
        <v>126878000</v>
        <stp/>
        <stp>YahooFinanceFinancials</stp>
        <stp>AAPL</stp>
        <stp>BalanceSheet</stp>
        <stp>1</stp>
        <stp>Net Tangible Assets</stp>
        <tr r="C48" s="1"/>
      </tp>
      <tp>
        <v>126032000</v>
        <stp/>
        <stp>YahooFinanceFinancials</stp>
        <stp>AAPL</stp>
        <stp>BalanceSheet</stp>
        <stp>3</stp>
        <stp>Net Tangible Assets</stp>
        <tr r="E48" s="1"/>
      </tp>
      <tp>
        <v>132161000</v>
        <stp/>
        <stp>YahooFinanceFinancials</stp>
        <stp>AAPL</stp>
        <stp>BalanceSheet</stp>
        <stp>2</stp>
        <stp>Net Tangible Assets</stp>
        <tr r="D48" s="1"/>
      </tp>
      <tp>
        <v>124320000</v>
        <stp/>
        <stp>YahooFinanceFinancials</stp>
        <stp>AAPL</stp>
        <stp>BalanceSheet</stp>
        <stp>4</stp>
        <stp>Net Tangible Assets</stp>
        <tr r="F48" s="1"/>
      </tp>
      <tp>
        <v>0</v>
        <stp/>
        <stp>YahooFinanceFinancials</stp>
        <stp>AAPL</stp>
        <stp>IncomeStatement</stp>
        <stp>1</stp>
        <stp>Preferred Stock And Other Adjustments</stp>
        <tr r="C32" s="3"/>
      </tp>
      <tp>
        <v>5422000</v>
        <stp/>
        <stp>YahooFinanceFinancials</stp>
        <stp>AAPL</stp>
        <stp>BalanceSheetAnnual</stp>
        <stp>3</stp>
        <stp>Other Assets</stp>
        <tr r="E21" s="2"/>
      </tp>
      <tp>
        <v>8757000</v>
        <stp/>
        <stp>YahooFinanceFinancials</stp>
        <stp>AAPL</stp>
        <stp>BalanceSheetAnnual</stp>
        <stp>2</stp>
        <stp>Other Assets</stp>
        <tr r="D21" s="2"/>
      </tp>
      <tp>
        <v>10162000</v>
        <stp/>
        <stp>YahooFinanceFinancials</stp>
        <stp>AAPL</stp>
        <stp>BalanceSheetAnnual</stp>
        <stp>1</stp>
        <stp>Other Assets</stp>
        <tr r="C21" s="2"/>
      </tp>
      <tp>
        <v>81266000</v>
        <stp/>
        <stp>YahooFinanceFinancials</stp>
        <stp>AAPL</stp>
        <stp>CashFlowAnnual</stp>
        <stp>3</stp>
        <stp>Total Cash Flow From Operating Activities</stp>
        <tr r="E16" s="6"/>
      </tp>
      <tp>
        <v>-5235000</v>
        <stp/>
        <stp>YahooFinanceFinancials</stp>
        <stp>FB</stp>
        <stp>CashFlowAnnual</stp>
        <stp>1</stp>
        <stp>Total Cash Flows From Financing Activities</stp>
        <tr r="F29" s="7"/>
      </tp>
      <tp>
        <v>0</v>
        <stp/>
        <stp>YahooFinanceFinancials</stp>
        <stp>AAPL</stp>
        <stp>BalanceSheet</stp>
        <stp>4</stp>
        <stp>Negative Goodwill</stp>
        <tr r="F35" s="1"/>
      </tp>
      <tp>
        <v>89950000</v>
        <stp/>
        <stp>YahooFinanceFinancials</stp>
        <stp>MSFT</stp>
        <stp>IncomeStatementAnnual</stp>
        <stp>1</stp>
        <stp>Total Revenue</stp>
        <tr r="E13" s="7"/>
      </tp>
      <tp>
        <v>0</v>
        <stp/>
        <stp>YahooFinanceFinancials</stp>
        <stp>AAPL</stp>
        <stp>BalanceSheet</stp>
        <stp>2</stp>
        <stp>Minority Interest</stp>
        <tr r="D34" s="1"/>
      </tp>
      <tp>
        <v>16168000</v>
        <stp/>
        <stp>YahooFinanceFinancials</stp>
        <stp>AAPL</stp>
        <stp>IncomeStatement</stp>
        <stp>1</stp>
        <stp>Income Before Tax</stp>
        <tr r="C22" s="3"/>
      </tp>
      <tp>
        <v>0</v>
        <stp/>
        <stp>YahooFinanceFinancials</stp>
        <stp>AAPL</stp>
        <stp>BalanceSheet</stp>
        <stp>3</stp>
        <stp>Minority Interest</stp>
        <tr r="E34" s="1"/>
      </tp>
      <tp>
        <v>13917000</v>
        <stp/>
        <stp>YahooFinanceFinancials</stp>
        <stp>AAPL</stp>
        <stp>IncomeStatement</stp>
        <stp>3</stp>
        <stp>Income Before Tax</stp>
        <tr r="E22" s="3"/>
      </tp>
      <tp>
        <v>0</v>
        <stp/>
        <stp>YahooFinanceFinancials</stp>
        <stp>AAPL</stp>
        <stp>IncomeStatement</stp>
        <stp>4</stp>
        <stp>Preferred Stock And Other Adjustments</stp>
        <tr r="F32" s="3"/>
      </tp>
      <tp>
        <v>2484000</v>
        <stp/>
        <stp>YahooFinanceFinancials</stp>
        <stp>AAPL</stp>
        <stp>CashFlow</stp>
        <stp>3</stp>
        <stp>Depreciation</stp>
        <tr r="E10" s="4"/>
      </tp>
      <tp>
        <v>2745000</v>
        <stp/>
        <stp>YahooFinanceFinancials</stp>
        <stp>AAPL</stp>
        <stp>CashFlow</stp>
        <stp>2</stp>
        <stp>Depreciation</stp>
        <tr r="D10" s="4"/>
      </tp>
      <tp>
        <v>2739000</v>
        <stp/>
        <stp>YahooFinanceFinancials</stp>
        <stp>AAPL</stp>
        <stp>CashFlow</stp>
        <stp>1</stp>
        <stp>Depreciation</stp>
        <tr r="C10" s="4"/>
      </tp>
      <tp>
        <v>2354000</v>
        <stp/>
        <stp>YahooFinanceFinancials</stp>
        <stp>AAPL</stp>
        <stp>CashFlow</stp>
        <stp>4</stp>
        <stp>Depreciation</stp>
        <tr r="F10" s="4"/>
      </tp>
      <tp>
        <v>5454000</v>
        <stp/>
        <stp>YahooFinanceFinancials</stp>
        <stp>FB</stp>
        <stp>IncomeStatementAnnual</stp>
        <stp>1</stp>
        <stp>Cost of Revenue</stp>
        <tr r="F14" s="7"/>
      </tp>
      <tp>
        <v>0</v>
        <stp/>
        <stp>YahooFinanceFinancials</stp>
        <stp>AAPL</stp>
        <stp>BalanceSheet</stp>
        <stp>1</stp>
        <stp>Minority Interest</stp>
        <tr r="C34" s="1"/>
      </tp>
      <tp>
        <v>27030000</v>
        <stp/>
        <stp>YahooFinanceFinancials</stp>
        <stp>AAPL</stp>
        <stp>IncomeStatement</stp>
        <stp>2</stp>
        <stp>Income Before Tax</stp>
        <tr r="D22" s="3"/>
      </tp>
      <tp>
        <v>-2277000</v>
        <stp/>
        <stp>YahooFinanceFinancials</stp>
        <stp>AAPL</stp>
        <stp>CashFlow</stp>
        <stp>4</stp>
        <stp>Capital Expenditures</stp>
        <tr r="F18" s="4"/>
      </tp>
      <tp>
        <v>-4195000</v>
        <stp/>
        <stp>YahooFinanceFinancials</stp>
        <stp>AAPL</stp>
        <stp>CashFlow</stp>
        <stp>1</stp>
        <stp>Capital Expenditures</stp>
        <tr r="C18" s="4"/>
      </tp>
      <tp>
        <v>-3865000</v>
        <stp/>
        <stp>YahooFinanceFinancials</stp>
        <stp>AAPL</stp>
        <stp>CashFlow</stp>
        <stp>3</stp>
        <stp>Capital Expenditures</stp>
        <tr r="E18" s="4"/>
      </tp>
      <tp>
        <v>-2810000</v>
        <stp/>
        <stp>YahooFinanceFinancials</stp>
        <stp>AAPL</stp>
        <stp>CashFlow</stp>
        <stp>2</stp>
        <stp>Capital Expenditures</stp>
        <tr r="D18" s="4"/>
      </tp>
      <tp>
        <v>91898000</v>
        <stp/>
        <stp>YahooFinanceFinancials</stp>
        <stp>AAPL</stp>
        <stp>BalanceSheet</stp>
        <stp>1</stp>
        <stp>Retained Earnings</stp>
        <tr r="C43" s="1"/>
      </tp>
      <tp>
        <v>89320000</v>
        <stp/>
        <stp>YahooFinanceFinancials</stp>
        <stp>AAPL</stp>
        <stp>BalanceSheet</stp>
        <stp>1</stp>
        <stp>Total Current Liabilities</stp>
        <tr r="C30" s="1"/>
      </tp>
      <tp>
        <v>2836000</v>
        <stp/>
        <stp>YahooFinanceFinancials</stp>
        <stp>AAPL</stp>
        <stp>BalanceSheetAnnual</stp>
        <stp>1</stp>
        <stp>Deferred Long Term Liability Charges</stp>
        <tr r="C33" s="2"/>
      </tp>
      <tp>
        <v>3624000</v>
        <stp/>
        <stp>YahooFinanceFinancials</stp>
        <stp>AAPL</stp>
        <stp>BalanceSheetAnnual</stp>
        <stp>3</stp>
        <stp>Deferred Long Term Liability Charges</stp>
        <tr r="E33" s="2"/>
      </tp>
      <tp>
        <v>2930000</v>
        <stp/>
        <stp>YahooFinanceFinancials</stp>
        <stp>AAPL</stp>
        <stp>BalanceSheetAnnual</stp>
        <stp>2</stp>
        <stp>Deferred Long Term Liability Charges</stp>
        <tr r="D33" s="2"/>
      </tp>
      <tp>
        <v>58188000</v>
        <stp/>
        <stp>YahooFinanceFinancials</stp>
        <stp>AAPL</stp>
        <stp>BalanceSheet</stp>
        <stp>4</stp>
        <stp>Short Term Investments</stp>
        <tr r="F11" s="1"/>
      </tp>
      <tp>
        <v>42881000</v>
        <stp/>
        <stp>YahooFinanceFinancials</stp>
        <stp>AAPL</stp>
        <stp>BalanceSheet</stp>
        <stp>1</stp>
        <stp>Short Term Investments</stp>
        <tr r="C11" s="1"/>
      </tp>
      <tp>
        <v>49662000</v>
        <stp/>
        <stp>YahooFinanceFinancials</stp>
        <stp>AAPL</stp>
        <stp>BalanceSheet</stp>
        <stp>2</stp>
        <stp>Short Term Investments</stp>
        <tr r="D11" s="1"/>
      </tp>
      <tp>
        <v>53892000</v>
        <stp/>
        <stp>YahooFinanceFinancials</stp>
        <stp>AAPL</stp>
        <stp>BalanceSheet</stp>
        <stp>3</stp>
        <stp>Short Term Investments</stp>
        <tr r="E11" s="1"/>
      </tp>
      <tp>
        <v>3146000</v>
        <stp/>
        <stp>YahooFinanceFinancials</stp>
        <stp>AAPL</stp>
        <stp>BalanceSheet</stp>
        <stp>4</stp>
        <stp>Inventory</stp>
        <tr r="F13" s="1"/>
      </tp>
      <tp>
        <v>98330000</v>
        <stp/>
        <stp>YahooFinanceFinancials</stp>
        <stp>AAPL</stp>
        <stp>BalanceSheet</stp>
        <stp>3</stp>
        <stp>Retained Earnings</stp>
        <tr r="E43" s="1"/>
      </tp>
      <tp>
        <v>100814000</v>
        <stp/>
        <stp>YahooFinanceFinancials</stp>
        <stp>AAPL</stp>
        <stp>BalanceSheet</stp>
        <stp>3</stp>
        <stp>Total Current Liabilities</stp>
        <tr r="E30" s="1"/>
      </tp>
      <tp>
        <v>93626000</v>
        <stp/>
        <stp>YahooFinanceFinancials</stp>
        <stp>AAPL</stp>
        <stp>IncomeStatementAnnual</stp>
        <stp>3</stp>
        <stp>Gross Profit</stp>
        <tr r="E10" s="5"/>
      </tp>
      <tp>
        <v>84263000</v>
        <stp/>
        <stp>YahooFinanceFinancials</stp>
        <stp>AAPL</stp>
        <stp>IncomeStatementAnnual</stp>
        <stp>2</stp>
        <stp>Gross Profit</stp>
        <tr r="D10" s="5"/>
      </tp>
      <tp>
        <v>88186000</v>
        <stp/>
        <stp>YahooFinanceFinancials</stp>
        <stp>AAPL</stp>
        <stp>IncomeStatementAnnual</stp>
        <stp>1</stp>
        <stp>Gross Profit</stp>
        <tr r="C15" s="7"/>
        <tr r="C10" s="5"/>
      </tp>
      <tp>
        <v>-2333000</v>
        <stp/>
        <stp>YahooFinanceFinancials</stp>
        <stp>AAPL</stp>
        <stp>CashFlow</stp>
        <stp>4</stp>
        <stp>Changes In Other Operating Activities</stp>
        <tr r="F15" s="4"/>
      </tp>
      <tp>
        <v>104593000</v>
        <stp/>
        <stp>YahooFinanceFinancials</stp>
        <stp>AAPL</stp>
        <stp>BalanceSheet</stp>
        <stp>2</stp>
        <stp>Retained Earnings</stp>
        <tr r="D43" s="1"/>
      </tp>
      <tp>
        <v>115788000</v>
        <stp/>
        <stp>YahooFinanceFinancials</stp>
        <stp>AAPL</stp>
        <stp>BalanceSheet</stp>
        <stp>2</stp>
        <stp>Total Current Liabilities</stp>
        <tr r="D30" s="1"/>
      </tp>
      <tp>
        <v>0</v>
        <stp/>
        <stp>YahooFinanceFinancials</stp>
        <stp>AAPL</stp>
        <stp>BalanceSheet</stp>
        <stp>1</stp>
        <stp>Preferred Stock</stp>
        <tr r="C41" s="1"/>
      </tp>
      <tp>
        <v>0</v>
        <stp/>
        <stp>YahooFinanceFinancials</stp>
        <stp>AAPL</stp>
        <stp>BalanceSheet</stp>
        <stp>2</stp>
        <stp>Preferred Stock</stp>
        <tr r="D41" s="1"/>
      </tp>
      <tp>
        <v>0</v>
        <stp/>
        <stp>YahooFinanceFinancials</stp>
        <stp>AAPL</stp>
        <stp>BalanceSheet</stp>
        <stp>3</stp>
        <stp>Preferred Stock</stp>
        <tr r="E41" s="1"/>
      </tp>
      <tp>
        <v>0</v>
        <stp/>
        <stp>YahooFinanceFinancials</stp>
        <stp>AAPL</stp>
        <stp>BalanceSheet</stp>
        <stp>4</stp>
        <stp>Preferred Stock</stp>
        <tr r="F41" s="1"/>
      </tp>
      <tp>
        <v>4421000</v>
        <stp/>
        <stp>YahooFinanceFinancials</stp>
        <stp>AAPL</stp>
        <stp>BalanceSheet</stp>
        <stp>2</stp>
        <stp>Inventory</stp>
        <tr r="D13" s="1"/>
      </tp>
      <tp>
        <v>-197000</v>
        <stp/>
        <stp>YahooFinanceFinancials</stp>
        <stp>AAPL</stp>
        <stp>CashFlow</stp>
        <stp>2</stp>
        <stp>Changes In Other Operating Activities</stp>
        <tr r="D15" s="4"/>
      </tp>
      <tp>
        <v>4855000</v>
        <stp/>
        <stp>YahooFinanceFinancials</stp>
        <stp>AAPL</stp>
        <stp>BalanceSheet</stp>
        <stp>3</stp>
        <stp>Inventory</stp>
        <tr r="E13" s="1"/>
      </tp>
      <tp>
        <v>98525000</v>
        <stp/>
        <stp>YahooFinanceFinancials</stp>
        <stp>AAPL</stp>
        <stp>BalanceSheet</stp>
        <stp>4</stp>
        <stp>Retained Earnings</stp>
        <tr r="F43" s="1"/>
      </tp>
      <tp>
        <v>81302000</v>
        <stp/>
        <stp>YahooFinanceFinancials</stp>
        <stp>AAPL</stp>
        <stp>BalanceSheet</stp>
        <stp>4</stp>
        <stp>Total Current Liabilities</stp>
        <tr r="F30" s="1"/>
      </tp>
      <tp>
        <v>74793000</v>
        <stp/>
        <stp>YahooFinanceFinancials</stp>
        <stp>AAPL</stp>
        <stp>BalanceSheetAnnual</stp>
        <stp>1</stp>
        <stp>Accounts Payable</stp>
        <tr r="C27" s="2"/>
      </tp>
      <tp>
        <v>59321000</v>
        <stp/>
        <stp>YahooFinanceFinancials</stp>
        <stp>AAPL</stp>
        <stp>BalanceSheetAnnual</stp>
        <stp>2</stp>
        <stp>Accounts Payable</stp>
        <tr r="D27" s="2"/>
      </tp>
      <tp>
        <v>60671000</v>
        <stp/>
        <stp>YahooFinanceFinancials</stp>
        <stp>AAPL</stp>
        <stp>BalanceSheetAnnual</stp>
        <stp>3</stp>
        <stp>Accounts Payable</stp>
        <tr r="E27" s="2"/>
      </tp>
      <tp>
        <v>48351000</v>
        <stp/>
        <stp>YahooFinanceFinancials</stp>
        <stp>AAPL</stp>
        <stp>CashFlowAnnual</stp>
        <stp>1</stp>
        <stp>Net Income</stp>
        <tr r="C8" s="6"/>
      </tp>
      <tp>
        <v>45687000</v>
        <stp/>
        <stp>YahooFinanceFinancials</stp>
        <stp>AAPL</stp>
        <stp>CashFlowAnnual</stp>
        <stp>2</stp>
        <stp>Net Income</stp>
        <tr r="D8" s="6"/>
      </tp>
      <tp>
        <v>53394000</v>
        <stp/>
        <stp>YahooFinanceFinancials</stp>
        <stp>AAPL</stp>
        <stp>CashFlowAnnual</stp>
        <stp>3</stp>
        <stp>Net Income</stp>
        <tr r="E8" s="6"/>
      </tp>
      <tp>
        <v>-2089000</v>
        <stp/>
        <stp>YahooFinanceFinancials</stp>
        <stp>AAPL</stp>
        <stp>CashFlow</stp>
        <stp>3</stp>
        <stp>Changes In Other Operating Activities</stp>
        <tr r="E15" s="4"/>
      </tp>
      <tp>
        <v>-12511000</v>
        <stp/>
        <stp>YahooFinanceFinancials</stp>
        <stp>MSFT</stp>
        <stp>CashFlowAnnual</stp>
        <stp>1</stp>
        <stp>Investments</stp>
        <tr r="E23" s="7"/>
      </tp>
      <tp>
        <v>26146000</v>
        <stp/>
        <stp>YahooFinanceFinancials</stp>
        <stp>GOOGL</stp>
        <stp>IncomeStatementAnnual</stp>
        <stp>1</stp>
        <stp>Operating Income or Loss</stp>
        <tr r="D18" s="7"/>
      </tp>
      <tp>
        <v>7662000</v>
        <stp/>
        <stp>YahooFinanceFinancials</stp>
        <stp>AAPL</stp>
        <stp>BalanceSheet</stp>
        <stp>1</stp>
        <stp>Inventory</stp>
        <tr r="C13" s="1"/>
      </tp>
      <tp>
        <v>-856000</v>
        <stp/>
        <stp>YahooFinanceFinancials</stp>
        <stp>AAPL</stp>
        <stp>CashFlow</stp>
        <stp>1</stp>
        <stp>Changes In Other Operating Activities</stp>
        <tr r="C15" s="4"/>
      </tp>
      <tp>
        <v>-46781000</v>
        <stp/>
        <stp>YahooFinanceFinancials</stp>
        <stp>MSFT</stp>
        <stp>CashFlowAnnual</stp>
        <stp>1</stp>
        <stp>Total Cash Flows From Investing Activities</stp>
        <tr r="E24" s="7"/>
      </tp>
      <tp>
        <v>140089000</v>
        <stp/>
        <stp>YahooFinanceFinancials</stp>
        <stp>AAPL</stp>
        <stp>IncomeStatementAnnual</stp>
        <stp>3</stp>
        <stp>Cost of Revenue</stp>
        <tr r="E9" s="5"/>
      </tp>
      <tp>
        <v>131376000</v>
        <stp/>
        <stp>YahooFinanceFinancials</stp>
        <stp>AAPL</stp>
        <stp>IncomeStatementAnnual</stp>
        <stp>2</stp>
        <stp>Cost of Revenue</stp>
        <tr r="D9" s="5"/>
      </tp>
      <tp>
        <v>141048000</v>
        <stp/>
        <stp>YahooFinanceFinancials</stp>
        <stp>AAPL</stp>
        <stp>IncomeStatementAnnual</stp>
        <stp>1</stp>
        <stp>Cost of Revenue</stp>
        <tr r="C14" s="7"/>
        <tr r="C9" s="5"/>
      </tp>
      <tp>
        <v>7608000</v>
        <stp/>
        <stp>YahooFinanceFinancials</stp>
        <stp>AAPL</stp>
        <stp>BalanceSheet</stp>
        <stp>4</stp>
        <stp>Other Current Liabilities</stp>
        <tr r="F29" s="1"/>
      </tp>
      <tp>
        <v>43008</v>
        <stp/>
        <stp>YahooFinanceFinancials</stp>
        <stp>AAPL</stp>
        <stp>CashFlowAnnual</stp>
        <stp>1</stp>
        <stp>Period Ending</stp>
        <tr r="C6" s="6"/>
      </tp>
      <tp>
        <v>-20483000</v>
        <stp/>
        <stp>YahooFinanceFinancials</stp>
        <stp>AAPL</stp>
        <stp>CashFlowAnnual</stp>
        <stp>2</stp>
        <stp>Total Cash Flows From Financing Activities</stp>
        <tr r="D27" s="6"/>
      </tp>
      <tp>
        <v>-17716000</v>
        <stp/>
        <stp>YahooFinanceFinancials</stp>
        <stp>AAPL</stp>
        <stp>CashFlowAnnual</stp>
        <stp>3</stp>
        <stp>Total Cash Flows From Financing Activities</stp>
        <tr r="E27" s="6"/>
      </tp>
      <tp>
        <v>-17347000</v>
        <stp/>
        <stp>YahooFinanceFinancials</stp>
        <stp>AAPL</stp>
        <stp>CashFlowAnnual</stp>
        <stp>1</stp>
        <stp>Total Cash Flows From Financing Activities</stp>
        <tr r="C29" s="7"/>
        <tr r="C27" s="6"/>
      </tp>
      <tp>
        <v>42637</v>
        <stp/>
        <stp>YahooFinanceFinancials</stp>
        <stp>AAPL</stp>
        <stp>CashFlowAnnual</stp>
        <stp>2</stp>
        <stp>Period Ending</stp>
        <tr r="D6" s="6"/>
      </tp>
      <tp>
        <v>2984000</v>
        <stp/>
        <stp>YahooFinanceFinancials</stp>
        <stp>AAPL</stp>
        <stp>BalanceSheet</stp>
        <stp>4</stp>
        <stp>Deferred Long Term Liability Charges</stp>
        <tr r="F33" s="1"/>
      </tp>
      <tp>
        <v>3087000</v>
        <stp/>
        <stp>YahooFinanceFinancials</stp>
        <stp>AAPL</stp>
        <stp>BalanceSheet</stp>
        <stp>1</stp>
        <stp>Deferred Long Term Liability Charges</stp>
        <tr r="C33" s="1"/>
      </tp>
      <tp>
        <v>3131000</v>
        <stp/>
        <stp>YahooFinanceFinancials</stp>
        <stp>AAPL</stp>
        <stp>BalanceSheet</stp>
        <stp>2</stp>
        <stp>Deferred Long Term Liability Charges</stp>
        <tr r="D33" s="1"/>
      </tp>
      <tp>
        <v>2836000</v>
        <stp/>
        <stp>YahooFinanceFinancials</stp>
        <stp>AAPL</stp>
        <stp>BalanceSheet</stp>
        <stp>3</stp>
        <stp>Deferred Long Term Liability Charges</stp>
        <tr r="E33" s="1"/>
      </tp>
      <tp>
        <v>126032000</v>
        <stp/>
        <stp>YahooFinanceFinancials</stp>
        <stp>AAPL</stp>
        <stp>BalanceSheetAnnual</stp>
        <stp>1</stp>
        <stp>Net Tangible Assets</stp>
        <tr r="C48" s="2"/>
      </tp>
      <tp>
        <v>119629000</v>
        <stp/>
        <stp>YahooFinanceFinancials</stp>
        <stp>AAPL</stp>
        <stp>BalanceSheetAnnual</stp>
        <stp>2</stp>
        <stp>Net Tangible Assets</stp>
        <tr r="D48" s="2"/>
      </tp>
      <tp>
        <v>110346000</v>
        <stp/>
        <stp>YahooFinanceFinancials</stp>
        <stp>AAPL</stp>
        <stp>BalanceSheetAnnual</stp>
        <stp>3</stp>
        <stp>Net Tangible Assets</stp>
        <tr r="E48" s="2"/>
      </tp>
      <tp>
        <v>42273</v>
        <stp/>
        <stp>YahooFinanceFinancials</stp>
        <stp>AAPL</stp>
        <stp>CashFlowAnnual</stp>
        <stp>3</stp>
        <stp>Period Ending</stp>
        <tr r="E6" s="6"/>
      </tp>
      <tp>
        <v>-20038000</v>
        <stp/>
        <stp>YahooFinanceFinancials</stp>
        <stp>FB</stp>
        <stp>CashFlowAnnual</stp>
        <stp>1</stp>
        <stp>Total Cash Flows From Investing Activities</stp>
        <tr r="F24" s="7"/>
      </tp>
      <tp>
        <v>7775000</v>
        <stp/>
        <stp>YahooFinanceFinancials</stp>
        <stp>AAPL</stp>
        <stp>BalanceSheet</stp>
        <stp>1</stp>
        <stp>Other Current Liabilities</stp>
        <tr r="C29" s="1"/>
      </tp>
      <tp>
        <v>20065000</v>
        <stp/>
        <stp>YahooFinanceFinancials</stp>
        <stp>AAPL</stp>
        <stp>IncomeStatement</stp>
        <stp>2</stp>
        <stp>Net Income</stp>
        <tr r="D31" s="3"/>
      </tp>
      <tp>
        <v>10714000</v>
        <stp/>
        <stp>YahooFinanceFinancials</stp>
        <stp>AAPL</stp>
        <stp>IncomeStatement</stp>
        <stp>3</stp>
        <stp>Net Income</stp>
        <tr r="E31" s="3"/>
      </tp>
      <tp>
        <v>13822000</v>
        <stp/>
        <stp>YahooFinanceFinancials</stp>
        <stp>AAPL</stp>
        <stp>IncomeStatement</stp>
        <stp>1</stp>
        <stp>Net Income</stp>
        <tr r="C31" s="3"/>
      </tp>
      <tp>
        <v>8717000</v>
        <stp/>
        <stp>YahooFinanceFinancials</stp>
        <stp>AAPL</stp>
        <stp>IncomeStatement</stp>
        <stp>4</stp>
        <stp>Net Income</stp>
        <tr r="F31" s="3"/>
      </tp>
      <tp>
        <v>7548000</v>
        <stp/>
        <stp>YahooFinanceFinancials</stp>
        <stp>AAPL</stp>
        <stp>BalanceSheet</stp>
        <stp>3</stp>
        <stp>Other Current Liabilities</stp>
        <tr r="E29" s="1"/>
      </tp>
      <tp>
        <v>-1570000</v>
        <stp/>
        <stp>YahooFinanceFinancials</stp>
        <stp>AAPL</stp>
        <stp>CashFlowAnnual</stp>
        <stp>2</stp>
        <stp>Other Cash Flows from Financing Activities</stp>
        <tr r="D26" s="6"/>
      </tp>
      <tp>
        <v>-1499000</v>
        <stp/>
        <stp>YahooFinanceFinancials</stp>
        <stp>AAPL</stp>
        <stp>CashFlowAnnual</stp>
        <stp>3</stp>
        <stp>Other Cash Flows from Financing Activities</stp>
        <tr r="E26" s="6"/>
      </tp>
      <tp>
        <v>-1874000</v>
        <stp/>
        <stp>YahooFinanceFinancials</stp>
        <stp>AAPL</stp>
        <stp>CashFlowAnnual</stp>
        <stp>1</stp>
        <stp>Other Cash Flows from Financing Activities</stp>
        <tr r="C26" s="6"/>
      </tp>
      <tp>
        <v>15920000</v>
        <stp/>
        <stp>YahooFinanceFinancials</stp>
        <stp>FB</stp>
        <stp>IncomeStatementAnnual</stp>
        <stp>1</stp>
        <stp>Net Income</stp>
        <tr r="F20" s="7"/>
      </tp>
      <tp>
        <v>8044000</v>
        <stp/>
        <stp>YahooFinanceFinancials</stp>
        <stp>AAPL</stp>
        <stp>BalanceSheet</stp>
        <stp>2</stp>
        <stp>Other Current Liabilities</stp>
        <tr r="D29" s="1"/>
      </tp>
      <tp>
        <v>0</v>
        <stp/>
        <stp>YahooFinanceFinancials</stp>
        <stp>AAPL</stp>
        <stp>IncomeStatement</stp>
        <stp>4</stp>
        <stp>Effect Of Accounting Changes</stp>
        <tr r="F29" s="3"/>
      </tp>
      <tp>
        <v>0</v>
        <stp/>
        <stp>YahooFinanceFinancials</stp>
        <stp>AAPL</stp>
        <stp>IncomeStatement</stp>
        <stp>1</stp>
        <stp>Effect Of Accounting Changes</stp>
        <tr r="C29" s="3"/>
      </tp>
      <tp>
        <v>0</v>
        <stp/>
        <stp>YahooFinanceFinancials</stp>
        <stp>AAPL</stp>
        <stp>IncomeStatement</stp>
        <stp>2</stp>
        <stp>Effect Of Accounting Changes</stp>
        <tr r="D29" s="3"/>
      </tp>
      <tp>
        <v>0</v>
        <stp/>
        <stp>YahooFinanceFinancials</stp>
        <stp>AAPL</stp>
        <stp>IncomeStatement</stp>
        <stp>3</stp>
        <stp>Effect Of Accounting Changes</stp>
        <tr r="E29" s="3"/>
      </tp>
      <tp>
        <v>0</v>
        <stp/>
        <stp>YahooFinanceFinancials</stp>
        <stp>AAPL</stp>
        <stp>IncomeStatementAnnual</stp>
        <stp>3</stp>
        <stp>Other Items</stp>
        <tr r="E30" s="5"/>
      </tp>
      <tp>
        <v>0</v>
        <stp/>
        <stp>YahooFinanceFinancials</stp>
        <stp>AAPL</stp>
        <stp>IncomeStatementAnnual</stp>
        <stp>2</stp>
        <stp>Other Items</stp>
        <tr r="D30" s="5"/>
      </tp>
      <tp>
        <v>0</v>
        <stp/>
        <stp>YahooFinanceFinancials</stp>
        <stp>AAPL</stp>
        <stp>IncomeStatementAnnual</stp>
        <stp>1</stp>
        <stp>Other Items</stp>
        <tr r="C30" s="5"/>
      </tp>
      <tp>
        <v>55219000</v>
        <stp/>
        <stp>YahooFinanceFinancials</stp>
        <stp>AAPL</stp>
        <stp>BalanceSheet</stp>
        <stp>4</stp>
        <stp>Accounts Payable</stp>
        <tr r="F27" s="1"/>
      </tp>
      <tp>
        <v>61067000</v>
        <stp/>
        <stp>YahooFinanceFinancials</stp>
        <stp>AAPL</stp>
        <stp>BalanceSheet</stp>
        <stp>1</stp>
        <stp>Accounts Payable</stp>
        <tr r="C27" s="1"/>
      </tp>
      <tp>
        <v>74793000</v>
        <stp/>
        <stp>YahooFinanceFinancials</stp>
        <stp>AAPL</stp>
        <stp>BalanceSheet</stp>
        <stp>3</stp>
        <stp>Accounts Payable</stp>
        <tr r="E27" s="1"/>
      </tp>
      <tp>
        <v>89266000</v>
        <stp/>
        <stp>YahooFinanceFinancials</stp>
        <stp>AAPL</stp>
        <stp>BalanceSheet</stp>
        <stp>2</stp>
        <stp>Accounts Payable</stp>
        <tr r="D27" s="1"/>
      </tp>
      <tp>
        <v>110855000</v>
        <stp/>
        <stp>YahooFinanceFinancials</stp>
        <stp>GOOGL</stp>
        <stp>IncomeStatementAnnual</stp>
        <stp>1</stp>
        <stp>Total Revenue</stp>
        <tr r="D13" s="7"/>
      </tp>
      <tp>
        <v>0</v>
        <stp/>
        <stp>YahooFinanceFinancials</stp>
        <stp>AAPL</stp>
        <stp>IncomeStatement</stp>
        <stp>1</stp>
        <stp>Non Recurring</stp>
        <tr r="C14" s="3"/>
      </tp>
      <tp>
        <v>0</v>
        <stp/>
        <stp>YahooFinanceFinancials</stp>
        <stp>GOOGL</stp>
        <stp>CashFlowAnnual</stp>
        <stp>1</stp>
        <stp>Dividends Paid</stp>
        <tr r="D26" s="7"/>
      </tp>
      <tp>
        <v>290345000</v>
        <stp/>
        <stp>YahooFinanceFinancials</stp>
        <stp>AAPL</stp>
        <stp>BalanceSheetAnnual</stp>
        <stp>3</stp>
        <stp>Total Assets</stp>
        <tr r="E23" s="2"/>
      </tp>
      <tp>
        <v>321686000</v>
        <stp/>
        <stp>YahooFinanceFinancials</stp>
        <stp>AAPL</stp>
        <stp>BalanceSheetAnnual</stp>
        <stp>2</stp>
        <stp>Total Assets</stp>
        <tr r="D23" s="2"/>
      </tp>
      <tp>
        <v>375319000</v>
        <stp/>
        <stp>YahooFinanceFinancials</stp>
        <stp>AAPL</stp>
        <stp>BalanceSheetAnnual</stp>
        <stp>1</stp>
        <stp>Total Assets</stp>
        <tr r="C23" s="2"/>
      </tp>
      <tp>
        <v>13323000</v>
        <stp/>
        <stp>YahooFinanceFinancials</stp>
        <stp>AAPL</stp>
        <stp>BalanceSheet</stp>
        <stp>2</stp>
        <stp>Other Assets</stp>
        <tr r="D21" s="1"/>
      </tp>
      <tp>
        <v>10162000</v>
        <stp/>
        <stp>YahooFinanceFinancials</stp>
        <stp>AAPL</stp>
        <stp>BalanceSheet</stp>
        <stp>3</stp>
        <stp>Other Assets</stp>
        <tr r="E21" s="1"/>
      </tp>
      <tp>
        <v>23086000</v>
        <stp/>
        <stp>YahooFinanceFinancials</stp>
        <stp>AAPL</stp>
        <stp>BalanceSheet</stp>
        <stp>1</stp>
        <stp>Other Assets</stp>
        <tr r="C21" s="1"/>
      </tp>
      <tp>
        <v>10150000</v>
        <stp/>
        <stp>YahooFinanceFinancials</stp>
        <stp>AAPL</stp>
        <stp>BalanceSheet</stp>
        <stp>4</stp>
        <stp>Other Assets</stp>
        <tr r="F21" s="1"/>
      </tp>
      <tp>
        <v>0</v>
        <stp/>
        <stp>YahooFinanceFinancials</stp>
        <stp>AAPL</stp>
        <stp>IncomeStatement</stp>
        <stp>3</stp>
        <stp>Non Recurring</stp>
        <tr r="E14" s="3"/>
      </tp>
      <tp>
        <v>0</v>
        <stp/>
        <stp>YahooFinanceFinancials</stp>
        <stp>AAPL</stp>
        <stp>IncomeStatement</stp>
        <stp>2</stp>
        <stp>Non Recurring</stp>
        <tr r="D14" s="3"/>
      </tp>
      <tp>
        <v>0</v>
        <stp/>
        <stp>YahooFinanceFinancials</stp>
        <stp>AAPL</stp>
        <stp>BalanceSheetAnnual</stp>
        <stp>1</stp>
        <stp>Preferred Stock</stp>
        <tr r="C41" s="2"/>
      </tp>
      <tp>
        <v>0</v>
        <stp/>
        <stp>YahooFinanceFinancials</stp>
        <stp>AAPL</stp>
        <stp>BalanceSheetAnnual</stp>
        <stp>3</stp>
        <stp>Preferred Stock</stp>
        <tr r="E41" s="2"/>
      </tp>
      <tp>
        <v>0</v>
        <stp/>
        <stp>YahooFinanceFinancials</stp>
        <stp>AAPL</stp>
        <stp>BalanceSheetAnnual</stp>
        <stp>2</stp>
        <stp>Preferred Stock</stp>
        <tr r="D41" s="2"/>
      </tp>
      <tp>
        <v>-44417000</v>
        <stp/>
        <stp>YahooFinanceFinancials</stp>
        <stp>AAPL</stp>
        <stp>CashFlowAnnual</stp>
        <stp>3</stp>
        <stp>Investments</stp>
        <tr r="E19" s="6"/>
      </tp>
      <tp>
        <v>-32022000</v>
        <stp/>
        <stp>YahooFinanceFinancials</stp>
        <stp>AAPL</stp>
        <stp>CashFlowAnnual</stp>
        <stp>2</stp>
        <stp>Investments</stp>
        <tr r="D19" s="6"/>
      </tp>
      <tp>
        <v>-33542000</v>
        <stp/>
        <stp>YahooFinanceFinancials</stp>
        <stp>AAPL</stp>
        <stp>CashFlowAnnual</stp>
        <stp>1</stp>
        <stp>Investments</stp>
        <tr r="C23" s="7"/>
        <tr r="C19" s="6"/>
      </tp>
      <tp>
        <v>229234000</v>
        <stp/>
        <stp>YahooFinanceFinancials</stp>
        <stp>AAPL</stp>
        <stp>IncomeStatementAnnual</stp>
        <stp>1</stp>
        <stp>Total Revenue</stp>
        <tr r="C13" s="7"/>
        <tr r="C8" s="5"/>
      </tp>
      <tp>
        <v>55689000</v>
        <stp/>
        <stp>YahooFinanceFinancials</stp>
        <stp>MSFT</stp>
        <stp>IncomeStatementAnnual</stp>
        <stp>1</stp>
        <stp>Gross Profit</stp>
        <tr r="E15" s="7"/>
      </tp>
      <tp>
        <v>-824000</v>
        <stp/>
        <stp>YahooFinanceFinancials</stp>
        <stp>FB</stp>
        <stp>CashFlowAnnual</stp>
        <stp>1</stp>
        <stp>Change In Cash and Cash Equivalents</stp>
        <tr r="F31" s="7"/>
      </tp>
      <tp>
        <v>0</v>
        <stp/>
        <stp>YahooFinanceFinancials</stp>
        <stp>AAPL</stp>
        <stp>IncomeStatement</stp>
        <stp>4</stp>
        <stp>Non Recurring</stp>
        <tr r="F14" s="3"/>
      </tp>
      <tp>
        <v>233715000</v>
        <stp/>
        <stp>YahooFinanceFinancials</stp>
        <stp>AAPL</stp>
        <stp>IncomeStatementAnnual</stp>
        <stp>3</stp>
        <stp>Total Revenue</stp>
        <tr r="E8" s="5"/>
      </tp>
      <tp>
        <v>0</v>
        <stp/>
        <stp>YahooFinanceFinancials</stp>
        <stp>AAPL</stp>
        <stp>IncomeStatementAnnual</stp>
        <stp>1</stp>
        <stp>Interest Expense</stp>
        <tr r="C21" s="5"/>
      </tp>
      <tp>
        <v>0</v>
        <stp/>
        <stp>YahooFinanceFinancials</stp>
        <stp>AAPL</stp>
        <stp>IncomeStatementAnnual</stp>
        <stp>3</stp>
        <stp>Interest Expense</stp>
        <tr r="E21" s="5"/>
      </tp>
      <tp>
        <v>0</v>
        <stp/>
        <stp>YahooFinanceFinancials</stp>
        <stp>AAPL</stp>
        <stp>IncomeStatementAnnual</stp>
        <stp>2</stp>
        <stp>Interest Expense</stp>
        <tr r="D21" s="5"/>
      </tp>
      <tp>
        <v>0</v>
        <stp/>
        <stp>YahooFinanceFinancials</stp>
        <stp>AAPL</stp>
        <stp>IncomeStatementAnnual</stp>
        <stp>1</stp>
        <stp>Extraordinary Items</stp>
        <tr r="C28" s="5"/>
      </tp>
      <tp>
        <v>0</v>
        <stp/>
        <stp>YahooFinanceFinancials</stp>
        <stp>AAPL</stp>
        <stp>IncomeStatementAnnual</stp>
        <stp>2</stp>
        <stp>Extraordinary Items</stp>
        <tr r="D28" s="5"/>
      </tp>
      <tp>
        <v>0</v>
        <stp/>
        <stp>YahooFinanceFinancials</stp>
        <stp>AAPL</stp>
        <stp>IncomeStatementAnnual</stp>
        <stp>3</stp>
        <stp>Extraordinary Items</stp>
        <tr r="E28" s="5"/>
      </tp>
      <tp>
        <v>215639000</v>
        <stp/>
        <stp>YahooFinanceFinancials</stp>
        <stp>AAPL</stp>
        <stp>IncomeStatementAnnual</stp>
        <stp>2</stp>
        <stp>Total Revenue</stp>
        <tr r="D8" s="5"/>
      </tp>
      <tp>
        <v>6971000</v>
        <stp/>
        <stp>YahooFinanceFinancials</stp>
        <stp>AAPL</stp>
        <stp>CashFlow</stp>
        <stp>2</stp>
        <stp>Net Borrowings</stp>
        <tr r="D25" s="4"/>
      </tp>
      <tp>
        <v>6923000</v>
        <stp/>
        <stp>YahooFinanceFinancials</stp>
        <stp>AAPL</stp>
        <stp>CashFlow</stp>
        <stp>3</stp>
        <stp>Net Borrowings</stp>
        <tr r="E25" s="4"/>
      </tp>
      <tp>
        <v>-501000</v>
        <stp/>
        <stp>YahooFinanceFinancials</stp>
        <stp>AAPL</stp>
        <stp>CashFlow</stp>
        <stp>1</stp>
        <stp>Net Borrowings</stp>
        <tr r="C25" s="4"/>
      </tp>
      <tp>
        <v>9237000</v>
        <stp/>
        <stp>YahooFinanceFinancials</stp>
        <stp>AAPL</stp>
        <stp>CashFlow</stp>
        <stp>4</stp>
        <stp>Net Borrowings</stp>
        <tr r="F25" s="4"/>
      </tp>
      <tp>
        <v>16625000</v>
        <stp/>
        <stp>YahooFinanceFinancials</stp>
        <stp>GOOGL</stp>
        <stp>IncomeStatementAnnual</stp>
        <stp>1</stp>
        <stp>Research Development</stp>
        <tr r="D16" s="7"/>
      </tp>
      <tp>
        <v>-345000</v>
        <stp/>
        <stp>YahooFinanceFinancials</stp>
        <stp>AAPL</stp>
        <stp>BalanceSheetAnnual</stp>
        <stp>3</stp>
        <stp>Other Stockholder Equity</stp>
        <tr r="E46" s="2"/>
      </tp>
      <tp>
        <v>634000</v>
        <stp/>
        <stp>YahooFinanceFinancials</stp>
        <stp>AAPL</stp>
        <stp>BalanceSheetAnnual</stp>
        <stp>2</stp>
        <stp>Other Stockholder Equity</stp>
        <tr r="D46" s="2"/>
      </tp>
      <tp>
        <v>-150000</v>
        <stp/>
        <stp>YahooFinanceFinancials</stp>
        <stp>AAPL</stp>
        <stp>BalanceSheetAnnual</stp>
        <stp>1</stp>
        <stp>Other Stockholder Equity</stp>
        <tr r="C46" s="2"/>
      </tp>
      <tp>
        <v>-8298000</v>
        <stp/>
        <stp>YahooFinanceFinancials</stp>
        <stp>GOOGL</stp>
        <stp>CashFlowAnnual</stp>
        <stp>1</stp>
        <stp>Total Cash Flows From Financing Activities</stp>
        <tr r="D29" s="7"/>
      </tp>
      <tp>
        <v>756000</v>
        <stp/>
        <stp>YahooFinanceFinancials</stp>
        <stp>AAPL</stp>
        <stp>IncomeStatement</stp>
        <stp>2</stp>
        <stp>Total Other Income/Expenses Net</stp>
        <tr r="D19" s="3"/>
      </tp>
      <tp>
        <v>797000</v>
        <stp/>
        <stp>YahooFinanceFinancials</stp>
        <stp>AAPL</stp>
        <stp>IncomeStatement</stp>
        <stp>3</stp>
        <stp>Total Other Income/Expenses Net</stp>
        <tr r="E19" s="3"/>
      </tp>
      <tp>
        <v>274000</v>
        <stp/>
        <stp>YahooFinanceFinancials</stp>
        <stp>AAPL</stp>
        <stp>IncomeStatement</stp>
        <stp>1</stp>
        <stp>Total Other Income/Expenses Net</stp>
        <tr r="C19" s="3"/>
      </tp>
      <tp>
        <v>540000</v>
        <stp/>
        <stp>YahooFinanceFinancials</stp>
        <stp>AAPL</stp>
        <stp>IncomeStatement</stp>
        <stp>4</stp>
        <stp>Total Other Income/Expenses Net</stp>
        <tr r="F19" s="3"/>
      </tp>
      <tp>
        <v>-11016000</v>
        <stp/>
        <stp>YahooFinanceFinancials</stp>
        <stp>MSFT</stp>
        <stp>CashFlowAnnual</stp>
        <stp>1</stp>
        <stp>Sale Purchase of Stock</stp>
        <tr r="E27" s="7"/>
      </tp>
      <tp>
        <v>132425000</v>
        <stp/>
        <stp>YahooFinanceFinancials</stp>
        <stp>AAPL</stp>
        <stp>BalanceSheet</stp>
        <stp>4</stp>
        <stp>Total Stockholder Equity</stp>
        <tr r="F47" s="1"/>
      </tp>
      <tp>
        <v>140199000</v>
        <stp/>
        <stp>YahooFinanceFinancials</stp>
        <stp>AAPL</stp>
        <stp>BalanceSheet</stp>
        <stp>2</stp>
        <stp>Total Stockholder Equity</stp>
        <tr r="D47" s="1"/>
      </tp>
      <tp>
        <v>134047000</v>
        <stp/>
        <stp>YahooFinanceFinancials</stp>
        <stp>AAPL</stp>
        <stp>BalanceSheet</stp>
        <stp>3</stp>
        <stp>Total Stockholder Equity</stp>
        <tr r="E47" s="1"/>
      </tp>
      <tp>
        <v>126878000</v>
        <stp/>
        <stp>YahooFinanceFinancials</stp>
        <stp>AAPL</stp>
        <stp>BalanceSheet</stp>
        <stp>1</stp>
        <stp>Total Stockholder Equity</stp>
        <tr r="C47" s="1"/>
      </tp>
      <tp>
        <v>45583000</v>
        <stp/>
        <stp>YahooFinanceFinancials</stp>
        <stp>GOOGL</stp>
        <stp>IncomeStatementAnnual</stp>
        <stp>1</stp>
        <stp>Cost of Revenue</stp>
        <tr r="D14" s="7"/>
      </tp>
      <tp>
        <v>101362000</v>
        <stp/>
        <stp>YahooFinanceFinancials</stp>
        <stp>AAPL</stp>
        <stp>BalanceSheet</stp>
        <stp>1</stp>
        <stp>Long Term Debt</stp>
        <tr r="C31" s="1"/>
      </tp>
      <tp>
        <v>103922000</v>
        <stp/>
        <stp>YahooFinanceFinancials</stp>
        <stp>AAPL</stp>
        <stp>BalanceSheet</stp>
        <stp>2</stp>
        <stp>Long Term Debt</stp>
        <tr r="D31" s="1"/>
      </tp>
      <tp>
        <v>97207000</v>
        <stp/>
        <stp>YahooFinanceFinancials</stp>
        <stp>AAPL</stp>
        <stp>BalanceSheet</stp>
        <stp>3</stp>
        <stp>Long Term Debt</stp>
        <tr r="E31" s="1"/>
      </tp>
      <tp>
        <v>89864000</v>
        <stp/>
        <stp>YahooFinanceFinancials</stp>
        <stp>AAPL</stp>
        <stp>BalanceSheet</stp>
        <stp>4</stp>
        <stp>Long Term Debt</stp>
        <tr r="F31" s="1"/>
      </tp>
      <tp>
        <v>-13250000</v>
        <stp/>
        <stp>YahooFinanceFinancials</stp>
        <stp>FB</stp>
        <stp>CashFlowAnnual</stp>
        <stp>1</stp>
        <stp>Investments</stp>
        <tr r="F23" s="7"/>
      </tp>
      <tp>
        <v>72394000</v>
        <stp/>
        <stp>YahooFinanceFinancials</stp>
        <stp>MSFT</stp>
        <stp>BalanceSheetAnnual</stp>
        <stp>1</stp>
        <stp>Total Stockholder Equity</stp>
        <tr r="E33" s="7"/>
      </tp>
      <tp>
        <v>0</v>
        <stp/>
        <stp>YahooFinanceFinancials</stp>
        <stp>AAPL</stp>
        <stp>BalanceSheet</stp>
        <stp>4</stp>
        <stp>Treasury Stock</stp>
        <tr r="F44" s="1"/>
      </tp>
      <tp>
        <v>0</v>
        <stp/>
        <stp>YahooFinanceFinancials</stp>
        <stp>AAPL</stp>
        <stp>BalanceSheet</stp>
        <stp>1</stp>
        <stp>Treasury Stock</stp>
        <tr r="C44" s="1"/>
      </tp>
      <tp>
        <v>0</v>
        <stp/>
        <stp>YahooFinanceFinancials</stp>
        <stp>AAPL</stp>
        <stp>BalanceSheet</stp>
        <stp>2</stp>
        <stp>Treasury Stock</stp>
        <tr r="D44" s="1"/>
      </tp>
      <tp>
        <v>0</v>
        <stp/>
        <stp>YahooFinanceFinancials</stp>
        <stp>AAPL</stp>
        <stp>BalanceSheet</stp>
        <stp>3</stp>
        <stp>Treasury Stock</stp>
        <tr r="E44" s="1"/>
      </tp>
      <tp>
        <v>7276000</v>
        <stp/>
        <stp>YahooFinanceFinancials</stp>
        <stp>AAPL</stp>
        <stp>CashFlowAnnual</stp>
        <stp>3</stp>
        <stp>Change In Cash and Cash Equivalents</stp>
        <tr r="E29" s="6"/>
      </tp>
      <tp>
        <v>-636000</v>
        <stp/>
        <stp>YahooFinanceFinancials</stp>
        <stp>AAPL</stp>
        <stp>CashFlowAnnual</stp>
        <stp>2</stp>
        <stp>Change In Cash and Cash Equivalents</stp>
        <tr r="D29" s="6"/>
      </tp>
      <tp>
        <v>-195000</v>
        <stp/>
        <stp>YahooFinanceFinancials</stp>
        <stp>AAPL</stp>
        <stp>CashFlowAnnual</stp>
        <stp>1</stp>
        <stp>Change In Cash and Cash Equivalents</stp>
        <tr r="C31" s="7"/>
        <tr r="C29" s="6"/>
      </tp>
      <tp>
        <v>-1976000</v>
        <stp/>
        <stp>YahooFinanceFinancials</stp>
        <stp>FB</stp>
        <stp>CashFlowAnnual</stp>
        <stp>1</stp>
        <stp>Sale Purchase of Stock</stp>
        <tr r="F27" s="7"/>
      </tp>
      <tp>
        <v>16168000</v>
        <stp/>
        <stp>YahooFinanceFinancials</stp>
        <stp>AAPL</stp>
        <stp>IncomeStatement</stp>
        <stp>1</stp>
        <stp>Earnings Before Interest And Taxes</stp>
        <tr r="C20" s="3"/>
      </tp>
      <tp>
        <v>27030000</v>
        <stp/>
        <stp>YahooFinanceFinancials</stp>
        <stp>AAPL</stp>
        <stp>IncomeStatement</stp>
        <stp>2</stp>
        <stp>Earnings Before Interest And Taxes</stp>
        <tr r="D20" s="3"/>
      </tp>
      <tp>
        <v>13917000</v>
        <stp/>
        <stp>YahooFinanceFinancials</stp>
        <stp>AAPL</stp>
        <stp>IncomeStatement</stp>
        <stp>3</stp>
        <stp>Earnings Before Interest And Taxes</stp>
        <tr r="E20" s="3"/>
      </tp>
      <tp>
        <v>11308000</v>
        <stp/>
        <stp>YahooFinanceFinancials</stp>
        <stp>AAPL</stp>
        <stp>IncomeStatement</stp>
        <stp>4</stp>
        <stp>Earnings Before Interest And Taxes</stp>
        <tr r="F20" s="3"/>
      </tp>
      <tp>
        <v>-453000</v>
        <stp/>
        <stp>YahooFinanceFinancials</stp>
        <stp>AAPL</stp>
        <stp>CashFlowAnnual</stp>
        <stp>1</stp>
        <stp>Other Cash flows from Investing Activities</stp>
        <tr r="C20" s="6"/>
      </tp>
      <tp>
        <v>-1221000</v>
        <stp/>
        <stp>YahooFinanceFinancials</stp>
        <stp>AAPL</stp>
        <stp>CashFlowAnnual</stp>
        <stp>2</stp>
        <stp>Other Cash flows from Investing Activities</stp>
        <tr r="D20" s="6"/>
      </tp>
      <tp>
        <v>-610000</v>
        <stp/>
        <stp>YahooFinanceFinancials</stp>
        <stp>AAPL</stp>
        <stp>CashFlowAnnual</stp>
        <stp>3</stp>
        <stp>Other Cash flows from Investing Activities</stp>
        <tr r="E20" s="6"/>
      </tp>
      <tp>
        <v>0</v>
        <stp/>
        <stp>YahooFinanceFinancials</stp>
        <stp>AAPL</stp>
        <stp>IncomeStatement</stp>
        <stp>1</stp>
        <stp>Interest Expense</stp>
        <tr r="C21" s="3"/>
      </tp>
      <tp>
        <v>0</v>
        <stp/>
        <stp>YahooFinanceFinancials</stp>
        <stp>AAPL</stp>
        <stp>IncomeStatement</stp>
        <stp>3</stp>
        <stp>Interest Expense</stp>
        <tr r="E21" s="3"/>
      </tp>
      <tp>
        <v>0</v>
        <stp/>
        <stp>YahooFinanceFinancials</stp>
        <stp>AAPL</stp>
        <stp>IncomeStatement</stp>
        <stp>2</stp>
        <stp>Interest Expense</stp>
        <tr r="D21" s="3"/>
      </tp>
      <tp>
        <v>0</v>
        <stp/>
        <stp>YahooFinanceFinancials</stp>
        <stp>AAPL</stp>
        <stp>IncomeStatement</stp>
        <stp>4</stp>
        <stp>Interest Expense</stp>
        <tr r="F21" s="3"/>
      </tp>
      <tp>
        <v>-13184000</v>
        <stp/>
        <stp>YahooFinanceFinancials</stp>
        <stp>GOOGL</stp>
        <stp>CashFlowAnnual</stp>
        <stp>1</stp>
        <stp>Capital Expenditures</stp>
        <tr r="D22" s="7"/>
      </tp>
      <tp>
        <v>0</v>
        <stp/>
        <stp>YahooFinanceFinancials</stp>
        <stp>AAPL</stp>
        <stp>IncomeStatementAnnual</stp>
        <stp>2</stp>
        <stp>Preferred Stock And Other Adjustments</stp>
        <tr r="D32" s="5"/>
      </tp>
      <tp>
        <v>42917</v>
        <stp/>
        <stp>YahooFinanceFinancials</stp>
        <stp>AAPL</stp>
        <stp>BalanceSheet</stp>
        <stp>4</stp>
        <stp>Period Ending</stp>
        <tr r="F6" s="1"/>
      </tp>
      <tp>
        <v>0</v>
        <stp/>
        <stp>YahooFinanceFinancials</stp>
        <stp>AAPL</stp>
        <stp>IncomeStatementAnnual</stp>
        <stp>3</stp>
        <stp>Preferred Stock And Other Adjustments</stp>
        <tr r="E32" s="5"/>
      </tp>
      <tp>
        <v>-11561000</v>
        <stp/>
        <stp>YahooFinanceFinancials</stp>
        <stp>AAPL</stp>
        <stp>CashFlowAnnual</stp>
        <stp>3</stp>
        <stp>Dividends Paid</stp>
        <tr r="E23" s="6"/>
      </tp>
      <tp>
        <v>-12150000</v>
        <stp/>
        <stp>YahooFinanceFinancials</stp>
        <stp>AAPL</stp>
        <stp>CashFlowAnnual</stp>
        <stp>2</stp>
        <stp>Dividends Paid</stp>
        <tr r="D23" s="6"/>
      </tp>
      <tp>
        <v>-12769000</v>
        <stp/>
        <stp>YahooFinanceFinancials</stp>
        <stp>AAPL</stp>
        <stp>CashFlowAnnual</stp>
        <stp>1</stp>
        <stp>Dividends Paid</stp>
        <tr r="C26" s="7"/>
        <tr r="C23" s="6"/>
      </tp>
      <tp>
        <v>0</v>
        <stp/>
        <stp>YahooFinanceFinancials</stp>
        <stp>AAPL</stp>
        <stp>BalanceSheetAnnual</stp>
        <stp>1</stp>
        <stp>Redeemable Preferred Stock</stp>
        <tr r="C40" s="2"/>
      </tp>
      <tp>
        <v>0</v>
        <stp/>
        <stp>YahooFinanceFinancials</stp>
        <stp>AAPL</stp>
        <stp>BalanceSheetAnnual</stp>
        <stp>2</stp>
        <stp>Redeemable Preferred Stock</stp>
        <tr r="D40" s="2"/>
      </tp>
      <tp>
        <v>0</v>
        <stp/>
        <stp>YahooFinanceFinancials</stp>
        <stp>AAPL</stp>
        <stp>BalanceSheetAnnual</stp>
        <stp>3</stp>
        <stp>Redeemable Preferred Stock</stp>
        <tr r="E40" s="2"/>
      </tp>
      <tp>
        <v>212748000</v>
        <stp/>
        <stp>YahooFinanceFinancials</stp>
        <stp>AAPL</stp>
        <stp>BalanceSheet</stp>
        <stp>4</stp>
        <stp>Total Liabilities</stp>
        <tr r="F36" s="1"/>
      </tp>
      <tp>
        <v>0</v>
        <stp/>
        <stp>YahooFinanceFinancials</stp>
        <stp>AAPL</stp>
        <stp>IncomeStatementAnnual</stp>
        <stp>1</stp>
        <stp>Preferred Stock And Other Adjustments</stp>
        <tr r="C32" s="5"/>
      </tp>
      <tp>
        <v>2692000</v>
        <stp/>
        <stp>YahooFinanceFinancials</stp>
        <stp>GOOGL</stp>
        <stp>BalanceSheetAnnual</stp>
        <stp>1</stp>
        <stp>Intangible Assets</stp>
        <tr r="D10" s="7"/>
      </tp>
      <tp>
        <v>-11247000</v>
        <stp/>
        <stp>YahooFinanceFinancials</stp>
        <stp>AAPL</stp>
        <stp>CashFlowAnnual</stp>
        <stp>3</stp>
        <stp>Capital Expenditures</stp>
        <tr r="E18" s="6"/>
      </tp>
      <tp>
        <v>-12734000</v>
        <stp/>
        <stp>YahooFinanceFinancials</stp>
        <stp>AAPL</stp>
        <stp>CashFlowAnnual</stp>
        <stp>2</stp>
        <stp>Capital Expenditures</stp>
        <tr r="D18" s="6"/>
      </tp>
      <tp>
        <v>-12451000</v>
        <stp/>
        <stp>YahooFinanceFinancials</stp>
        <stp>AAPL</stp>
        <stp>CashFlowAnnual</stp>
        <stp>1</stp>
        <stp>Capital Expenditures</stp>
        <tr r="C22" s="7"/>
        <tr r="C18" s="6"/>
      </tp>
      <tp>
        <v>241272000</v>
        <stp/>
        <stp>YahooFinanceFinancials</stp>
        <stp>AAPL</stp>
        <stp>BalanceSheet</stp>
        <stp>3</stp>
        <stp>Total Liabilities</stp>
        <tr r="E36" s="1"/>
      </tp>
      <tp>
        <v>7813000</v>
        <stp/>
        <stp>YahooFinanceFinancials</stp>
        <stp>GOOGL</stp>
        <stp>BalanceSheetAnnual</stp>
        <stp>1</stp>
        <stp>Long Term Investments</stp>
        <tr r="D7" s="7"/>
      </tp>
      <tp>
        <v>35122000</v>
        <stp/>
        <stp>YahooFinanceFinancials</stp>
        <stp>MSFT</stp>
        <stp>BalanceSheetAnnual</stp>
        <stp>1</stp>
        <stp>Goodwill</stp>
        <tr r="E9" s="7"/>
      </tp>
      <tp>
        <v>13822000</v>
        <stp/>
        <stp>YahooFinanceFinancials</stp>
        <stp>AAPL</stp>
        <stp>IncomeStatement</stp>
        <stp>1</stp>
        <stp>Net Income Applicable To Common Shares</stp>
        <tr r="C33" s="3"/>
      </tp>
      <tp>
        <v>20065000</v>
        <stp/>
        <stp>YahooFinanceFinancials</stp>
        <stp>AAPL</stp>
        <stp>IncomeStatement</stp>
        <stp>2</stp>
        <stp>Net Income Applicable To Common Shares</stp>
        <tr r="D33" s="3"/>
      </tp>
      <tp>
        <v>10714000</v>
        <stp/>
        <stp>YahooFinanceFinancials</stp>
        <stp>AAPL</stp>
        <stp>IncomeStatement</stp>
        <stp>3</stp>
        <stp>Net Income Applicable To Common Shares</stp>
        <tr r="E33" s="3"/>
      </tp>
      <tp>
        <v>8717000</v>
        <stp/>
        <stp>YahooFinanceFinancials</stp>
        <stp>AAPL</stp>
        <stp>IncomeStatement</stp>
        <stp>4</stp>
        <stp>Net Income Applicable To Common Shares</stp>
        <tr r="F33" s="3"/>
      </tp>
      <tp>
        <v>0</v>
        <stp/>
        <stp>YahooFinanceFinancials</stp>
        <stp>AAPL</stp>
        <stp>BalanceSheetAnnual</stp>
        <stp>3</stp>
        <stp>Accumulated Amortization</stp>
        <tr r="E20" s="2"/>
      </tp>
      <tp>
        <v>0</v>
        <stp/>
        <stp>YahooFinanceFinancials</stp>
        <stp>AAPL</stp>
        <stp>BalanceSheetAnnual</stp>
        <stp>2</stp>
        <stp>Accumulated Amortization</stp>
        <tr r="D20" s="2"/>
      </tp>
      <tp>
        <v>0</v>
        <stp/>
        <stp>YahooFinanceFinancials</stp>
        <stp>AAPL</stp>
        <stp>BalanceSheetAnnual</stp>
        <stp>1</stp>
        <stp>Accumulated Amortization</stp>
        <tr r="C20" s="2"/>
      </tp>
      <tp>
        <v>64089000</v>
        <stp/>
        <stp>YahooFinanceFinancials</stp>
        <stp>AAPL</stp>
        <stp>IncomeStatementAnnual</stp>
        <stp>1</stp>
        <stp>Income Before Tax</stp>
        <tr r="C22" s="5"/>
      </tp>
      <tp>
        <v>7242000</v>
        <stp/>
        <stp>YahooFinanceFinancials</stp>
        <stp>FB</stp>
        <stp>IncomeStatementAnnual</stp>
        <stp>1</stp>
        <stp>Selling General and Administrative</stp>
        <tr r="F17" s="7"/>
      </tp>
      <tp>
        <v>50899000</v>
        <stp/>
        <stp>YahooFinanceFinancials</stp>
        <stp>AAPL</stp>
        <stp>BalanceSheet</stp>
        <stp>2</stp>
        <stp>Net Receivables</stp>
        <tr r="D12" s="1"/>
      </tp>
      <tp>
        <v>35673000</v>
        <stp/>
        <stp>YahooFinanceFinancials</stp>
        <stp>AAPL</stp>
        <stp>BalanceSheet</stp>
        <stp>3</stp>
        <stp>Net Receivables</stp>
        <tr r="E12" s="1"/>
      </tp>
      <tp>
        <v>22408000</v>
        <stp/>
        <stp>YahooFinanceFinancials</stp>
        <stp>AAPL</stp>
        <stp>BalanceSheet</stp>
        <stp>1</stp>
        <stp>Net Receivables</stp>
        <tr r="C12" s="1"/>
      </tp>
      <tp>
        <v>22632000</v>
        <stp/>
        <stp>YahooFinanceFinancials</stp>
        <stp>AAPL</stp>
        <stp>BalanceSheet</stp>
        <stp>4</stp>
        <stp>Net Receivables</stp>
        <tr r="F12" s="1"/>
      </tp>
      <tp>
        <v>266595000</v>
        <stp/>
        <stp>YahooFinanceFinancials</stp>
        <stp>AAPL</stp>
        <stp>BalanceSheet</stp>
        <stp>2</stp>
        <stp>Total Liabilities</stp>
        <tr r="D36" s="1"/>
      </tp>
      <tp>
        <v>10157000</v>
        <stp/>
        <stp>YahooFinanceFinancials</stp>
        <stp>AAPL</stp>
        <stp>CashFlowAnnual</stp>
        <stp>1</stp>
        <stp>Depreciation</stp>
        <tr r="C10" s="6"/>
      </tp>
      <tp>
        <v>11257000</v>
        <stp/>
        <stp>YahooFinanceFinancials</stp>
        <stp>AAPL</stp>
        <stp>CashFlowAnnual</stp>
        <stp>3</stp>
        <stp>Depreciation</stp>
        <tr r="E10" s="6"/>
      </tp>
      <tp>
        <v>10505000</v>
        <stp/>
        <stp>YahooFinanceFinancials</stp>
        <stp>AAPL</stp>
        <stp>CashFlowAnnual</stp>
        <stp>2</stp>
        <stp>Depreciation</stp>
        <tr r="D10" s="6"/>
      </tp>
      <tp>
        <v>43190</v>
        <stp/>
        <stp>YahooFinanceFinancials</stp>
        <stp>AAPL</stp>
        <stp>BalanceSheet</stp>
        <stp>1</stp>
        <stp>Period Ending</stp>
        <tr r="C6" s="1"/>
      </tp>
      <tp>
        <v>0</v>
        <stp/>
        <stp>YahooFinanceFinancials</stp>
        <stp>AAPL</stp>
        <stp>BalanceSheetAnnual</stp>
        <stp>3</stp>
        <stp>Capital Surplus</stp>
        <tr r="E45" s="2"/>
      </tp>
      <tp>
        <v>0</v>
        <stp/>
        <stp>YahooFinanceFinancials</stp>
        <stp>AAPL</stp>
        <stp>BalanceSheetAnnual</stp>
        <stp>2</stp>
        <stp>Capital Surplus</stp>
        <tr r="D45" s="2"/>
      </tp>
      <tp>
        <v>0</v>
        <stp/>
        <stp>YahooFinanceFinancials</stp>
        <stp>AAPL</stp>
        <stp>BalanceSheetAnnual</stp>
        <stp>1</stp>
        <stp>Capital Surplus</stp>
        <tr r="C45" s="2"/>
      </tp>
      <tp>
        <v>0</v>
        <stp/>
        <stp>YahooFinanceFinancials</stp>
        <stp>AAPL</stp>
        <stp>IncomeStatementAnnual</stp>
        <stp>1</stp>
        <stp>Effect Of Accounting Changes</stp>
        <tr r="C29" s="5"/>
      </tp>
      <tp>
        <v>0</v>
        <stp/>
        <stp>YahooFinanceFinancials</stp>
        <stp>AAPL</stp>
        <stp>IncomeStatementAnnual</stp>
        <stp>2</stp>
        <stp>Effect Of Accounting Changes</stp>
        <tr r="D29" s="5"/>
      </tp>
      <tp>
        <v>0</v>
        <stp/>
        <stp>YahooFinanceFinancials</stp>
        <stp>AAPL</stp>
        <stp>IncomeStatementAnnual</stp>
        <stp>3</stp>
        <stp>Effect Of Accounting Changes</stp>
        <tr r="E29" s="5"/>
      </tp>
      <tp>
        <v>240624000</v>
        <stp/>
        <stp>YahooFinanceFinancials</stp>
        <stp>AAPL</stp>
        <stp>BalanceSheet</stp>
        <stp>1</stp>
        <stp>Total Liabilities</stp>
        <tr r="C36" s="1"/>
      </tp>
      <tp>
        <v>4231000</v>
        <stp/>
        <stp>YahooFinanceFinancials</stp>
        <stp>AAPL</stp>
        <stp>IncomeStatement</stp>
        <stp>2</stp>
        <stp>Selling General and Administrative</stp>
        <tr r="D13" s="3"/>
      </tp>
      <tp>
        <v>3814000</v>
        <stp/>
        <stp>YahooFinanceFinancials</stp>
        <stp>AAPL</stp>
        <stp>IncomeStatement</stp>
        <stp>3</stp>
        <stp>Selling General and Administrative</stp>
        <tr r="E13" s="3"/>
      </tp>
      <tp>
        <v>4150000</v>
        <stp/>
        <stp>YahooFinanceFinancials</stp>
        <stp>AAPL</stp>
        <stp>IncomeStatement</stp>
        <stp>1</stp>
        <stp>Selling General and Administrative</stp>
        <tr r="C13" s="3"/>
      </tp>
      <tp>
        <v>3783000</v>
        <stp/>
        <stp>YahooFinanceFinancials</stp>
        <stp>AAPL</stp>
        <stp>IncomeStatement</stp>
        <stp>4</stp>
        <stp>Selling General and Administrative</stp>
        <tr r="F13" s="3"/>
      </tp>
      <tp>
        <v>5661000</v>
        <stp/>
        <stp>YahooFinanceFinancials</stp>
        <stp>AAPL</stp>
        <stp>BalanceSheet</stp>
        <stp>4</stp>
        <stp>Goodwill</stp>
        <tr r="F18" s="1"/>
      </tp>
      <tp>
        <v>43099</v>
        <stp/>
        <stp>YahooFinanceFinancials</stp>
        <stp>AAPL</stp>
        <stp>BalanceSheet</stp>
        <stp>2</stp>
        <stp>Period Ending</stp>
        <tr r="D6" s="1"/>
      </tp>
      <tp>
        <v>72515000</v>
        <stp/>
        <stp>YahooFinanceFinancials</stp>
        <stp>AAPL</stp>
        <stp>IncomeStatementAnnual</stp>
        <stp>3</stp>
        <stp>Income Before Tax</stp>
        <tr r="E22" s="5"/>
      </tp>
      <tp>
        <v>0</v>
        <stp/>
        <stp>YahooFinanceFinancials</stp>
        <stp>AAPL</stp>
        <stp>BalanceSheet</stp>
        <stp>1</stp>
        <stp>Goodwill</stp>
        <tr r="C18" s="1"/>
      </tp>
      <tp>
        <v>5889000</v>
        <stp/>
        <stp>YahooFinanceFinancials</stp>
        <stp>AAPL</stp>
        <stp>BalanceSheet</stp>
        <stp>2</stp>
        <stp>Goodwill</stp>
        <tr r="D18" s="1"/>
      </tp>
      <tp>
        <v>5717000</v>
        <stp/>
        <stp>YahooFinanceFinancials</stp>
        <stp>AAPL</stp>
        <stp>BalanceSheet</stp>
        <stp>3</stp>
        <stp>Goodwill</stp>
        <tr r="E18" s="1"/>
      </tp>
      <tp>
        <v>43008</v>
        <stp/>
        <stp>YahooFinanceFinancials</stp>
        <stp>AAPL</stp>
        <stp>BalanceSheet</stp>
        <stp>3</stp>
        <stp>Period Ending</stp>
        <tr r="E6" s="1"/>
      </tp>
      <tp>
        <v>61372000</v>
        <stp/>
        <stp>YahooFinanceFinancials</stp>
        <stp>AAPL</stp>
        <stp>IncomeStatementAnnual</stp>
        <stp>2</stp>
        <stp>Income Before Tax</stp>
        <tr r="D22" s="5"/>
      </tp>
      <tp>
        <v>40415000</v>
        <stp/>
        <stp>YahooFinanceFinancials</stp>
        <stp>AAPL</stp>
        <stp>BalanceSheet</stp>
        <stp>3</stp>
        <stp>Other Liabilities</stp>
        <tr r="E32" s="1"/>
      </tp>
      <tp>
        <v>194714000</v>
        <stp/>
        <stp>YahooFinanceFinancials</stp>
        <stp>AAPL</stp>
        <stp>BalanceSheetAnnual</stp>
        <stp>1</stp>
        <stp>Long Term Investments</stp>
        <tr r="C7" s="7"/>
        <tr r="C16" s="2"/>
      </tp>
      <tp>
        <v>16747000</v>
        <stp/>
        <stp>YahooFinanceFinancials</stp>
        <stp>GOOGL</stp>
        <stp>BalanceSheetAnnual</stp>
        <stp>1</stp>
        <stp>Goodwill</stp>
        <tr r="D9" s="7"/>
      </tp>
      <tp>
        <v>0</v>
        <stp/>
        <stp>YahooFinanceFinancials</stp>
        <stp>AAPL</stp>
        <stp>IncomeStatementAnnual</stp>
        <stp>1</stp>
        <stp>Non Recurring</stp>
        <tr r="C14" s="5"/>
      </tp>
      <tp>
        <v>-31401000</v>
        <stp/>
        <stp>YahooFinanceFinancials</stp>
        <stp>GOOGL</stp>
        <stp>CashFlowAnnual</stp>
        <stp>1</stp>
        <stp>Total Cash Flows From Investing Activities</stp>
        <tr r="D24" s="7"/>
      </tp>
      <tp>
        <v>43754000</v>
        <stp/>
        <stp>YahooFinanceFinancials</stp>
        <stp>AAPL</stp>
        <stp>BalanceSheet</stp>
        <stp>2</stp>
        <stp>Other Liabilities</stp>
        <tr r="D32" s="1"/>
      </tp>
      <tp>
        <v>10640000</v>
        <stp/>
        <stp>YahooFinanceFinancials</stp>
        <stp>AAPL</stp>
        <stp>CashFlowAnnual</stp>
        <stp>1</stp>
        <stp>Adjustments To Net Income</stp>
        <tr r="C11" s="6"/>
      </tp>
      <tp>
        <v>45408000</v>
        <stp/>
        <stp>YahooFinanceFinancials</stp>
        <stp>AAPL</stp>
        <stp>IncomeStatement</stp>
        <stp>4</stp>
        <stp>Total Revenue</stp>
        <tr r="F8" s="3"/>
      </tp>
      <tp>
        <v>46855000</v>
        <stp/>
        <stp>YahooFinanceFinancials</stp>
        <stp>AAPL</stp>
        <stp>BalanceSheet</stp>
        <stp>1</stp>
        <stp>Other Liabilities</stp>
        <tr r="C32" s="1"/>
      </tp>
      <tp>
        <v>35199000</v>
        <stp/>
        <stp>YahooFinanceFinancials</stp>
        <stp>FB</stp>
        <stp>IncomeStatementAnnual</stp>
        <stp>1</stp>
        <stp>Gross Profit</stp>
        <tr r="F15" s="7"/>
      </tp>
      <tp>
        <v>18571000</v>
        <stp/>
        <stp>YahooFinanceFinancials</stp>
        <stp>AAPL</stp>
        <stp>BalanceSheet</stp>
        <stp>4</stp>
        <stp>Cash And Cash Equivalents</stp>
        <tr r="F10" s="1"/>
      </tp>
      <tp>
        <v>164065000</v>
        <stp/>
        <stp>YahooFinanceFinancials</stp>
        <stp>AAPL</stp>
        <stp>BalanceSheetAnnual</stp>
        <stp>3</stp>
        <stp>Long Term Investments</stp>
        <tr r="E16" s="2"/>
      </tp>
      <tp>
        <v>1153000</v>
        <stp/>
        <stp>YahooFinanceFinancials</stp>
        <stp>MSFT</stp>
        <stp>CashFlowAnnual</stp>
        <stp>1</stp>
        <stp>Change In Cash and Cash Equivalents</stp>
        <tr r="E31" s="7"/>
      </tp>
      <tp>
        <v>0</v>
        <stp/>
        <stp>YahooFinanceFinancials</stp>
        <stp>AAPL</stp>
        <stp>IncomeStatementAnnual</stp>
        <stp>3</stp>
        <stp>Non Recurring</stp>
        <tr r="E14" s="5"/>
      </tp>
      <tp>
        <v>9634000</v>
        <stp/>
        <stp>YahooFinanceFinancials</stp>
        <stp>AAPL</stp>
        <stp>CashFlowAnnual</stp>
        <stp>2</stp>
        <stp>Adjustments To Net Income</stp>
        <tr r="D11" s="6"/>
      </tp>
      <tp>
        <v>0</v>
        <stp/>
        <stp>YahooFinanceFinancials</stp>
        <stp>AAPL</stp>
        <stp>IncomeStatement</stp>
        <stp>4</stp>
        <stp>Others</stp>
        <tr r="F15" s="3"/>
      </tp>
      <tp>
        <v>0</v>
        <stp/>
        <stp>YahooFinanceFinancials</stp>
        <stp>AAPL</stp>
        <stp>IncomeStatement</stp>
        <stp>1</stp>
        <stp>Others</stp>
        <tr r="C15" s="3"/>
      </tp>
      <tp>
        <v>0</v>
        <stp/>
        <stp>YahooFinanceFinancials</stp>
        <stp>AAPL</stp>
        <stp>IncomeStatement</stp>
        <stp>3</stp>
        <stp>Others</stp>
        <tr r="E15" s="3"/>
      </tp>
      <tp>
        <v>0</v>
        <stp/>
        <stp>YahooFinanceFinancials</stp>
        <stp>AAPL</stp>
        <stp>IncomeStatement</stp>
        <stp>2</stp>
        <stp>Others</stp>
        <tr r="D15" s="3"/>
      </tp>
      <tp>
        <v>170430000</v>
        <stp/>
        <stp>YahooFinanceFinancials</stp>
        <stp>AAPL</stp>
        <stp>BalanceSheetAnnual</stp>
        <stp>2</stp>
        <stp>Long Term Investments</stp>
        <tr r="D16" s="2"/>
      </tp>
      <tp>
        <v>-32345000</v>
        <stp/>
        <stp>YahooFinanceFinancials</stp>
        <stp>AAPL</stp>
        <stp>CashFlowAnnual</stp>
        <stp>1</stp>
        <stp>Sale Purchase of Stock</stp>
        <tr r="C27" s="7"/>
        <tr r="C24" s="6"/>
      </tp>
      <tp>
        <v>-29227000</v>
        <stp/>
        <stp>YahooFinanceFinancials</stp>
        <stp>AAPL</stp>
        <stp>CashFlowAnnual</stp>
        <stp>2</stp>
        <stp>Sale Purchase of Stock</stp>
        <tr r="D24" s="6"/>
      </tp>
      <tp>
        <v>-34710000</v>
        <stp/>
        <stp>YahooFinanceFinancials</stp>
        <stp>AAPL</stp>
        <stp>CashFlowAnnual</stp>
        <stp>3</stp>
        <stp>Sale Purchase of Stock</stp>
        <tr r="E24" s="6"/>
      </tp>
      <tp>
        <v>0</v>
        <stp/>
        <stp>YahooFinanceFinancials</stp>
        <stp>AAPL</stp>
        <stp>IncomeStatementAnnual</stp>
        <stp>2</stp>
        <stp>Non Recurring</stp>
        <tr r="D14" s="5"/>
      </tp>
      <tp>
        <v>5353000</v>
        <stp/>
        <stp>YahooFinanceFinancials</stp>
        <stp>AAPL</stp>
        <stp>CashFlowAnnual</stp>
        <stp>3</stp>
        <stp>Adjustments To Net Income</stp>
        <tr r="E11" s="6"/>
      </tp>
      <tp>
        <v>19931000</v>
        <stp/>
        <stp>YahooFinanceFinancials</stp>
        <stp>AAPL</stp>
        <stp>IncomeStatement</stp>
        <stp>3</stp>
        <stp>Gross Profit</stp>
        <tr r="E10" s="3"/>
      </tp>
      <tp>
        <v>33912000</v>
        <stp/>
        <stp>YahooFinanceFinancials</stp>
        <stp>AAPL</stp>
        <stp>IncomeStatement</stp>
        <stp>2</stp>
        <stp>Gross Profit</stp>
        <tr r="D10" s="3"/>
      </tp>
      <tp>
        <v>23422000</v>
        <stp/>
        <stp>YahooFinanceFinancials</stp>
        <stp>AAPL</stp>
        <stp>IncomeStatement</stp>
        <stp>1</stp>
        <stp>Gross Profit</stp>
        <tr r="C10" s="3"/>
      </tp>
      <tp>
        <v>17488000</v>
        <stp/>
        <stp>YahooFinanceFinancials</stp>
        <stp>AAPL</stp>
        <stp>IncomeStatement</stp>
        <stp>4</stp>
        <stp>Gross Profit</stp>
        <tr r="F10" s="3"/>
      </tp>
      <tp>
        <v>-8129000</v>
        <stp/>
        <stp>YahooFinanceFinancials</stp>
        <stp>MSFT</stp>
        <stp>CashFlowAnnual</stp>
        <stp>1</stp>
        <stp>Capital Expenditures</stp>
        <tr r="E22" s="7"/>
      </tp>
      <tp>
        <v>27491000</v>
        <stp/>
        <stp>YahooFinanceFinancials</stp>
        <stp>AAPL</stp>
        <stp>BalanceSheet</stp>
        <stp>2</stp>
        <stp>Cash And Cash Equivalents</stp>
        <tr r="D10" s="1"/>
      </tp>
      <tp>
        <v>5717000</v>
        <stp/>
        <stp>YahooFinanceFinancials</stp>
        <stp>AAPL</stp>
        <stp>BalanceSheetAnnual</stp>
        <stp>1</stp>
        <stp>Goodwill</stp>
        <tr r="C9" s="7"/>
        <tr r="C18" s="2"/>
      </tp>
      <tp>
        <v>5116000</v>
        <stp/>
        <stp>YahooFinanceFinancials</stp>
        <stp>AAPL</stp>
        <stp>BalanceSheetAnnual</stp>
        <stp>3</stp>
        <stp>Goodwill</stp>
        <tr r="E18" s="2"/>
      </tp>
      <tp>
        <v>5414000</v>
        <stp/>
        <stp>YahooFinanceFinancials</stp>
        <stp>AAPL</stp>
        <stp>BalanceSheetAnnual</stp>
        <stp>2</stp>
        <stp>Goodwill</stp>
        <tr r="D18" s="2"/>
      </tp>
      <tp>
        <v>61137000</v>
        <stp/>
        <stp>YahooFinanceFinancials</stp>
        <stp>AAPL</stp>
        <stp>IncomeStatement</stp>
        <stp>1</stp>
        <stp>Total Revenue</stp>
        <tr r="C8" s="3"/>
      </tp>
      <tp>
        <v>3206000</v>
        <stp/>
        <stp>YahooFinanceFinancials</stp>
        <stp>AAPL</stp>
        <stp>BalanceSheetAnnual</stp>
        <stp>2</stp>
        <stp>Intangible Assets</stp>
        <tr r="D19" s="2"/>
      </tp>
      <tp>
        <v>8717000</v>
        <stp/>
        <stp>YahooFinanceFinancials</stp>
        <stp>AAPL</stp>
        <stp>IncomeStatement</stp>
        <stp>4</stp>
        <stp>Net Income From Continuing Ops</stp>
        <tr r="F25" s="3"/>
      </tp>
      <tp>
        <v>13822000</v>
        <stp/>
        <stp>YahooFinanceFinancials</stp>
        <stp>AAPL</stp>
        <stp>IncomeStatement</stp>
        <stp>1</stp>
        <stp>Net Income From Continuing Ops</stp>
        <tr r="C25" s="3"/>
      </tp>
      <tp>
        <v>20065000</v>
        <stp/>
        <stp>YahooFinanceFinancials</stp>
        <stp>AAPL</stp>
        <stp>IncomeStatement</stp>
        <stp>2</stp>
        <stp>Net Income From Continuing Ops</stp>
        <tr r="D25" s="3"/>
      </tp>
      <tp>
        <v>10714000</v>
        <stp/>
        <stp>YahooFinanceFinancials</stp>
        <stp>AAPL</stp>
        <stp>IncomeStatement</stp>
        <stp>3</stp>
        <stp>Net Income From Continuing Ops</stp>
        <tr r="E25" s="3"/>
      </tp>
      <tp>
        <v>20289000</v>
        <stp/>
        <stp>YahooFinanceFinancials</stp>
        <stp>AAPL</stp>
        <stp>BalanceSheet</stp>
        <stp>3</stp>
        <stp>Cash And Cash Equivalents</stp>
        <tr r="E10" s="1"/>
      </tp>
      <tp>
        <v>3893000</v>
        <stp/>
        <stp>YahooFinanceFinancials</stp>
        <stp>AAPL</stp>
        <stp>BalanceSheetAnnual</stp>
        <stp>3</stp>
        <stp>Intangible Assets</stp>
        <tr r="E19" s="2"/>
      </tp>
      <tp>
        <v>15920000</v>
        <stp/>
        <stp>YahooFinanceFinancials</stp>
        <stp>FB</stp>
        <stp>IncomeStatementAnnual</stp>
        <stp>1</stp>
        <stp>Net Income From Continuing Ops</stp>
        <tr r="F19" s="7"/>
      </tp>
      <tp>
        <v>0</v>
        <stp/>
        <stp>YahooFinanceFinancials</stp>
        <stp>AAPL</stp>
        <stp>BalanceSheet</stp>
        <stp>4</stp>
        <stp>Accumulated Amortization</stp>
        <tr r="F20" s="1"/>
      </tp>
      <tp>
        <v>0</v>
        <stp/>
        <stp>YahooFinanceFinancials</stp>
        <stp>AAPL</stp>
        <stp>BalanceSheet</stp>
        <stp>2</stp>
        <stp>Accumulated Amortization</stp>
        <tr r="D20" s="1"/>
      </tp>
      <tp>
        <v>0</v>
        <stp/>
        <stp>YahooFinanceFinancials</stp>
        <stp>AAPL</stp>
        <stp>BalanceSheet</stp>
        <stp>3</stp>
        <stp>Accumulated Amortization</stp>
        <tr r="E20" s="1"/>
      </tp>
      <tp>
        <v>0</v>
        <stp/>
        <stp>YahooFinanceFinancials</stp>
        <stp>AAPL</stp>
        <stp>BalanceSheet</stp>
        <stp>1</stp>
        <stp>Accumulated Amortization</stp>
        <tr r="C20" s="1"/>
      </tp>
      <tp>
        <v>52579000</v>
        <stp/>
        <stp>YahooFinanceFinancials</stp>
        <stp>AAPL</stp>
        <stp>IncomeStatement</stp>
        <stp>3</stp>
        <stp>Total Revenue</stp>
        <tr r="E8" s="3"/>
      </tp>
      <tp>
        <v>38598000</v>
        <stp/>
        <stp>YahooFinanceFinancials</stp>
        <stp>AAPL</stp>
        <stp>BalanceSheet</stp>
        <stp>4</stp>
        <stp>Other Liabilities</stp>
        <tr r="F32" s="1"/>
      </tp>
      <tp>
        <v>45059000</v>
        <stp/>
        <stp>YahooFinanceFinancials</stp>
        <stp>AAPL</stp>
        <stp>BalanceSheet</stp>
        <stp>1</stp>
        <stp>Cash And Cash Equivalents</stp>
        <tr r="C10" s="1"/>
      </tp>
      <tp>
        <v>0</v>
        <stp/>
        <stp>YahooFinanceFinancials</stp>
        <stp>AAPL</stp>
        <stp>IncomeStatementAnnual</stp>
        <stp>1</stp>
        <stp>Discontinued Operations</stp>
        <tr r="C27" s="5"/>
      </tp>
      <tp>
        <v>0</v>
        <stp/>
        <stp>YahooFinanceFinancials</stp>
        <stp>AAPL</stp>
        <stp>IncomeStatementAnnual</stp>
        <stp>2</stp>
        <stp>Discontinued Operations</stp>
        <tr r="D27" s="5"/>
      </tp>
      <tp>
        <v>0</v>
        <stp/>
        <stp>YahooFinanceFinancials</stp>
        <stp>AAPL</stp>
        <stp>IncomeStatementAnnual</stp>
        <stp>3</stp>
        <stp>Discontinued Operations</stp>
        <tr r="E27" s="5"/>
      </tp>
      <tp>
        <v>88293000</v>
        <stp/>
        <stp>YahooFinanceFinancials</stp>
        <stp>AAPL</stp>
        <stp>IncomeStatement</stp>
        <stp>2</stp>
        <stp>Total Revenue</stp>
        <tr r="D8" s="3"/>
      </tp>
      <tp>
        <v>2298000</v>
        <stp/>
        <stp>YahooFinanceFinancials</stp>
        <stp>AAPL</stp>
        <stp>BalanceSheetAnnual</stp>
        <stp>1</stp>
        <stp>Intangible Assets</stp>
        <tr r="C10" s="7"/>
        <tr r="C19" s="2"/>
      </tp>
      <tp>
        <v>-11845000</v>
        <stp/>
        <stp>YahooFinanceFinancials</stp>
        <stp>MSFT</stp>
        <stp>CashFlowAnnual</stp>
        <stp>1</stp>
        <stp>Dividends Paid</stp>
        <tr r="E26" s="7"/>
      </tp>
      <tp>
        <v>-26512000</v>
        <stp/>
        <stp>YahooFinanceFinancials</stp>
        <stp>AAPL</stp>
        <stp>CashFlow</stp>
        <stp>1</stp>
        <stp>Changes In Liabilities</stp>
        <tr r="C13" s="4"/>
      </tp>
      <tp>
        <v>16944000</v>
        <stp/>
        <stp>YahooFinanceFinancials</stp>
        <stp>AAPL</stp>
        <stp>CashFlow</stp>
        <stp>3</stp>
        <stp>Changes In Liabilities</stp>
        <tr r="E13" s="4"/>
      </tp>
      <tp>
        <v>52928000</v>
        <stp/>
        <stp>YahooFinanceFinancials</stp>
        <stp>AAPL</stp>
        <stp>CashFlow</stp>
        <stp>2</stp>
        <stp>Changes In Liabilities</stp>
        <tr r="D13" s="4"/>
      </tp>
      <tp>
        <v>-1564000</v>
        <stp/>
        <stp>YahooFinanceFinancials</stp>
        <stp>AAPL</stp>
        <stp>CashFlow</stp>
        <stp>4</stp>
        <stp>Changes In Liabilities</stp>
        <tr r="F13" s="4"/>
      </tp>
      <tp>
        <v>-841000</v>
        <stp/>
        <stp>YahooFinanceFinancials</stp>
        <stp>AAPL</stp>
        <stp>BalanceSheet</stp>
        <stp>2</stp>
        <stp>Other Stockholder Equity</stp>
        <tr r="D46" s="1"/>
      </tp>
      <tp>
        <v>-150000</v>
        <stp/>
        <stp>YahooFinanceFinancials</stp>
        <stp>AAPL</stp>
        <stp>BalanceSheet</stp>
        <stp>3</stp>
        <stp>Other Stockholder Equity</stp>
        <tr r="E46" s="1"/>
      </tp>
      <tp>
        <v>-3064000</v>
        <stp/>
        <stp>YahooFinanceFinancials</stp>
        <stp>AAPL</stp>
        <stp>BalanceSheet</stp>
        <stp>1</stp>
        <stp>Other Stockholder Equity</stp>
        <tr r="C46" s="1"/>
      </tp>
      <tp>
        <v>-545000</v>
        <stp/>
        <stp>YahooFinanceFinancials</stp>
        <stp>AAPL</stp>
        <stp>BalanceSheet</stp>
        <stp>4</stp>
        <stp>Other Stockholder Equity</stp>
        <tr r="F46" s="1"/>
      </tp>
      <tp>
        <v>43100</v>
        <stp/>
        <stp>YahooFinanceFinancials</stp>
        <stp>FB</stp>
        <stp>BalanceSheetAnnual</stp>
        <stp>1</stp>
        <stp>Period Ending</stp>
        <tr r="F4" s="7"/>
      </tp>
      <tp>
        <v>119355000</v>
        <stp/>
        <stp>YahooFinanceFinancials</stp>
        <stp>AAPL</stp>
        <stp>BalanceSheetAnnual</stp>
        <stp>3</stp>
        <stp>Total Stockholder Equity</stp>
        <tr r="E47" s="2"/>
      </tp>
      <tp>
        <v>128249000</v>
        <stp/>
        <stp>YahooFinanceFinancials</stp>
        <stp>AAPL</stp>
        <stp>BalanceSheetAnnual</stp>
        <stp>2</stp>
        <stp>Total Stockholder Equity</stp>
        <tr r="D47" s="2"/>
      </tp>
      <tp>
        <v>134047000</v>
        <stp/>
        <stp>YahooFinanceFinancials</stp>
        <stp>AAPL</stp>
        <stp>BalanceSheetAnnual</stp>
        <stp>1</stp>
        <stp>Total Stockholder Equity</stp>
        <tr r="C33" s="7"/>
        <tr r="C47" s="2"/>
      </tp>
      <tp>
        <v>-3241000</v>
        <stp/>
        <stp>YahooFinanceFinancials</stp>
        <stp>AAPL</stp>
        <stp>CashFlow</stp>
        <stp>1</stp>
        <stp>Changes In Inventories</stp>
        <tr r="C14" s="4"/>
      </tp>
      <tp>
        <v>434000</v>
        <stp/>
        <stp>YahooFinanceFinancials</stp>
        <stp>AAPL</stp>
        <stp>CashFlow</stp>
        <stp>2</stp>
        <stp>Changes In Inventories</stp>
        <tr r="D14" s="4"/>
      </tp>
      <tp>
        <v>-1709000</v>
        <stp/>
        <stp>YahooFinanceFinancials</stp>
        <stp>AAPL</stp>
        <stp>CashFlow</stp>
        <stp>3</stp>
        <stp>Changes In Inventories</stp>
        <tr r="E14" s="4"/>
      </tp>
      <tp>
        <v>-236000</v>
        <stp/>
        <stp>YahooFinanceFinancials</stp>
        <stp>AAPL</stp>
        <stp>CashFlow</stp>
        <stp>4</stp>
        <stp>Changes In Inventories</stp>
        <tr r="F14" s="4"/>
      </tp>
      <tp>
        <v>10106000</v>
        <stp/>
        <stp>YahooFinanceFinancials</stp>
        <stp>MSFT</stp>
        <stp>BalanceSheetAnnual</stp>
        <stp>1</stp>
        <stp>Intangible Assets</stp>
        <tr r="E10" s="7"/>
      </tp>
      <tp>
        <v>0</v>
        <stp/>
        <stp>YahooFinanceFinancials</stp>
        <stp>FB</stp>
        <stp>CashFlowAnnual</stp>
        <stp>1</stp>
        <stp>Dividends Paid</stp>
        <tr r="F26" s="7"/>
      </tp>
      <tp>
        <v>6023000</v>
        <stp/>
        <stp>YahooFinanceFinancials</stp>
        <stp>MSFT</stp>
        <stp>BalanceSheetAnnual</stp>
        <stp>1</stp>
        <stp>Long Term Investments</stp>
        <tr r="E7" s="7"/>
      </tp>
      <tp>
        <v>-836000</v>
        <stp/>
        <stp>YahooFinanceFinancials</stp>
        <stp>AAPL</stp>
        <stp>CashFlow</stp>
        <stp>4</stp>
        <stp>Investments</stp>
        <tr r="F19" s="4"/>
      </tp>
      <tp>
        <v>32894000</v>
        <stp/>
        <stp>YahooFinanceFinancials</stp>
        <stp>AAPL</stp>
        <stp>CashFlow</stp>
        <stp>1</stp>
        <stp>Investments</stp>
        <tr r="C19" s="4"/>
      </tp>
      <tp>
        <v>-5768000</v>
        <stp/>
        <stp>YahooFinanceFinancials</stp>
        <stp>AAPL</stp>
        <stp>CashFlow</stp>
        <stp>3</stp>
        <stp>Investments</stp>
        <tr r="E19" s="4"/>
      </tp>
      <tp>
        <v>-10517000</v>
        <stp/>
        <stp>YahooFinanceFinancials</stp>
        <stp>AAPL</stp>
        <stp>CashFlow</stp>
        <stp>2</stp>
        <stp>Investments</stp>
        <tr r="D19" s="4"/>
      </tp>
      <tp>
        <v>30343000</v>
        <stp/>
        <stp>YahooFinanceFinancials</stp>
        <stp>AAPL</stp>
        <stp>BalanceSheetAnnual</stp>
        <stp>3</stp>
        <stp>Net Receivables</stp>
        <tr r="E12" s="2"/>
      </tp>
      <tp>
        <v>29299000</v>
        <stp/>
        <stp>YahooFinanceFinancials</stp>
        <stp>AAPL</stp>
        <stp>BalanceSheetAnnual</stp>
        <stp>2</stp>
        <stp>Net Receivables</stp>
        <tr r="D12" s="2"/>
      </tp>
      <tp>
        <v>35673000</v>
        <stp/>
        <stp>YahooFinanceFinancials</stp>
        <stp>AAPL</stp>
        <stp>BalanceSheetAnnual</stp>
        <stp>1</stp>
        <stp>Net Receivables</stp>
        <tr r="C12" s="2"/>
      </tp>
      <tp>
        <v>13721000</v>
        <stp/>
        <stp>YahooFinanceFinancials</stp>
        <stp>FB</stp>
        <stp>BalanceSheetAnnual</stp>
        <stp>1</stp>
        <stp>Property Plant and Equipment</stp>
        <tr r="F8" s="7"/>
      </tp>
      <tp>
        <v>0</v>
        <stp/>
        <stp>YahooFinanceFinancials</stp>
        <stp>AAPL</stp>
        <stp>BalanceSheet</stp>
        <stp>2</stp>
        <stp>Capital Surplus</stp>
        <tr r="D45" s="1"/>
      </tp>
      <tp>
        <v>0</v>
        <stp/>
        <stp>YahooFinanceFinancials</stp>
        <stp>AAPL</stp>
        <stp>BalanceSheet</stp>
        <stp>3</stp>
        <stp>Capital Surplus</stp>
        <tr r="E45" s="1"/>
      </tp>
      <tp>
        <v>0</v>
        <stp/>
        <stp>YahooFinanceFinancials</stp>
        <stp>AAPL</stp>
        <stp>BalanceSheet</stp>
        <stp>1</stp>
        <stp>Capital Surplus</stp>
        <tr r="C45" s="1"/>
      </tp>
      <tp>
        <v>0</v>
        <stp/>
        <stp>YahooFinanceFinancials</stp>
        <stp>AAPL</stp>
        <stp>BalanceSheet</stp>
        <stp>4</stp>
        <stp>Capital Surplus</stp>
        <tr r="F45" s="1"/>
      </tp>
      <tp>
        <v>19121000</v>
        <stp/>
        <stp>YahooFinanceFinancials</stp>
        <stp>AAPL</stp>
        <stp>IncomeStatementAnnual</stp>
        <stp>3</stp>
        <stp>Income Tax Expense</stp>
        <tr r="E23" s="5"/>
      </tp>
      <tp>
        <v>15685000</v>
        <stp/>
        <stp>YahooFinanceFinancials</stp>
        <stp>AAPL</stp>
        <stp>IncomeStatementAnnual</stp>
        <stp>2</stp>
        <stp>Income Tax Expense</stp>
        <tr r="D23" s="5"/>
      </tp>
      <tp>
        <v>15738000</v>
        <stp/>
        <stp>YahooFinanceFinancials</stp>
        <stp>AAPL</stp>
        <stp>IncomeStatementAnnual</stp>
        <stp>1</stp>
        <stp>Income Tax Expense</stp>
        <tr r="C23" s="5"/>
      </tp>
      <tp>
        <v>152502000</v>
        <stp/>
        <stp>YahooFinanceFinancials</stp>
        <stp>GOOGL</stp>
        <stp>BalanceSheetAnnual</stp>
        <stp>1</stp>
        <stp>Total Stockholder Equity</stp>
        <tr r="D33" s="7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volatileDependencies" Target="volatileDependenci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2:G34"/>
  <sheetViews>
    <sheetView showGridLines="0" tabSelected="1" workbookViewId="0"/>
  </sheetViews>
  <sheetFormatPr defaultRowHeight="15" x14ac:dyDescent="0.25"/>
  <cols>
    <col min="1" max="1" width="2.85546875" customWidth="1"/>
    <col min="2" max="2" width="42.85546875" customWidth="1"/>
    <col min="3" max="7" width="12.85546875" customWidth="1"/>
  </cols>
  <sheetData>
    <row r="2" spans="2:7" ht="18.75" x14ac:dyDescent="0.3">
      <c r="B2" s="20" t="s">
        <v>95</v>
      </c>
      <c r="C2" s="21" t="s">
        <v>40</v>
      </c>
      <c r="D2" s="21" t="s">
        <v>98</v>
      </c>
      <c r="E2" s="21" t="s">
        <v>97</v>
      </c>
      <c r="F2" s="21" t="s">
        <v>96</v>
      </c>
      <c r="G2" s="21"/>
    </row>
    <row r="4" spans="2:7" x14ac:dyDescent="0.25">
      <c r="B4" s="3" t="s">
        <v>39</v>
      </c>
      <c r="C4" s="5">
        <f>RTD("gartle.rtd",,"YahooFinanceFinancials",C$2,"BalanceSheetAnnual",1,$B4)</f>
        <v>43008</v>
      </c>
      <c r="D4" s="5">
        <f>RTD("gartle.rtd",,"YahooFinanceFinancials",D$2,"BalanceSheetAnnual",1,$B4)</f>
        <v>43100</v>
      </c>
      <c r="E4" s="5">
        <f>RTD("gartle.rtd",,"YahooFinanceFinancials",E$2,"BalanceSheetAnnual",1,$B4)</f>
        <v>42916</v>
      </c>
      <c r="F4" s="5">
        <f>RTD("gartle.rtd",,"YahooFinanceFinancials",F$2,"BalanceSheetAnnual",1,$B4)</f>
        <v>43100</v>
      </c>
      <c r="G4" s="5"/>
    </row>
    <row r="5" spans="2:7" x14ac:dyDescent="0.25">
      <c r="B5" s="6"/>
      <c r="C5" s="6"/>
      <c r="D5" s="6"/>
      <c r="E5" s="6"/>
      <c r="F5" s="6"/>
      <c r="G5" s="6"/>
    </row>
    <row r="6" spans="2:7" x14ac:dyDescent="0.25">
      <c r="B6" s="3" t="s">
        <v>93</v>
      </c>
      <c r="C6" s="26"/>
      <c r="D6" s="26"/>
      <c r="E6" s="26"/>
      <c r="F6" s="26"/>
      <c r="G6" s="10"/>
    </row>
    <row r="7" spans="2:7" x14ac:dyDescent="0.25">
      <c r="B7" s="18" t="s">
        <v>7</v>
      </c>
      <c r="C7" s="26">
        <f>RTD("gartle.rtd",,"YahooFinanceFinancials",C$2,"BalanceSheetAnnual",1,$B7)</f>
        <v>194714000</v>
      </c>
      <c r="D7" s="26">
        <f>RTD("gartle.rtd",,"YahooFinanceFinancials",D$2,"BalanceSheetAnnual",1,$B7)</f>
        <v>7813000</v>
      </c>
      <c r="E7" s="26">
        <f>RTD("gartle.rtd",,"YahooFinanceFinancials",E$2,"BalanceSheetAnnual",1,$B7)</f>
        <v>6023000</v>
      </c>
      <c r="F7" s="26">
        <f>RTD("gartle.rtd",,"YahooFinanceFinancials",F$2,"BalanceSheetAnnual",1,$B7)</f>
        <v>0</v>
      </c>
      <c r="G7" s="10"/>
    </row>
    <row r="8" spans="2:7" x14ac:dyDescent="0.25">
      <c r="B8" s="18" t="s">
        <v>8</v>
      </c>
      <c r="C8" s="26">
        <f>RTD("gartle.rtd",,"YahooFinanceFinancials",C$2,"BalanceSheetAnnual",1,$B8)</f>
        <v>33783000</v>
      </c>
      <c r="D8" s="26">
        <f>RTD("gartle.rtd",,"YahooFinanceFinancials",D$2,"BalanceSheetAnnual",1,$B8)</f>
        <v>42383000</v>
      </c>
      <c r="E8" s="26">
        <f>RTD("gartle.rtd",,"YahooFinanceFinancials",E$2,"BalanceSheetAnnual",1,$B8)</f>
        <v>23734000</v>
      </c>
      <c r="F8" s="26">
        <f>RTD("gartle.rtd",,"YahooFinanceFinancials",F$2,"BalanceSheetAnnual",1,$B8)</f>
        <v>13721000</v>
      </c>
      <c r="G8" s="10"/>
    </row>
    <row r="9" spans="2:7" x14ac:dyDescent="0.25">
      <c r="B9" s="18" t="s">
        <v>9</v>
      </c>
      <c r="C9" s="26">
        <f>RTD("gartle.rtd",,"YahooFinanceFinancials",C$2,"BalanceSheetAnnual",1,$B9)</f>
        <v>5717000</v>
      </c>
      <c r="D9" s="26">
        <f>RTD("gartle.rtd",,"YahooFinanceFinancials",D$2,"BalanceSheetAnnual",1,$B9)</f>
        <v>16747000</v>
      </c>
      <c r="E9" s="26">
        <f>RTD("gartle.rtd",,"YahooFinanceFinancials",E$2,"BalanceSheetAnnual",1,$B9)</f>
        <v>35122000</v>
      </c>
      <c r="F9" s="26">
        <f>RTD("gartle.rtd",,"YahooFinanceFinancials",F$2,"BalanceSheetAnnual",1,$B9)</f>
        <v>18221000</v>
      </c>
      <c r="G9" s="10"/>
    </row>
    <row r="10" spans="2:7" ht="15.75" thickBot="1" x14ac:dyDescent="0.3">
      <c r="B10" s="18" t="s">
        <v>10</v>
      </c>
      <c r="C10" s="26">
        <f>RTD("gartle.rtd",,"YahooFinanceFinancials",C$2,"BalanceSheetAnnual",1,$B10)</f>
        <v>2298000</v>
      </c>
      <c r="D10" s="26">
        <f>RTD("gartle.rtd",,"YahooFinanceFinancials",D$2,"BalanceSheetAnnual",1,$B10)</f>
        <v>2692000</v>
      </c>
      <c r="E10" s="26">
        <f>RTD("gartle.rtd",,"YahooFinanceFinancials",E$2,"BalanceSheetAnnual",1,$B10)</f>
        <v>10106000</v>
      </c>
      <c r="F10" s="26">
        <f>RTD("gartle.rtd",,"YahooFinanceFinancials",F$2,"BalanceSheetAnnual",1,$B10)</f>
        <v>1884000</v>
      </c>
      <c r="G10" s="10"/>
    </row>
    <row r="11" spans="2:7" ht="15.75" thickTop="1" x14ac:dyDescent="0.25">
      <c r="B11" s="12" t="s">
        <v>94</v>
      </c>
      <c r="C11" s="27">
        <f>SUM(C7:C10)</f>
        <v>236512000</v>
      </c>
      <c r="D11" s="27">
        <f t="shared" ref="D11:F11" si="0">SUM(D7:D10)</f>
        <v>69635000</v>
      </c>
      <c r="E11" s="27">
        <f t="shared" si="0"/>
        <v>74985000</v>
      </c>
      <c r="F11" s="27">
        <f t="shared" si="0"/>
        <v>33826000</v>
      </c>
      <c r="G11" s="24"/>
    </row>
    <row r="12" spans="2:7" x14ac:dyDescent="0.25">
      <c r="B12" s="6"/>
      <c r="C12" s="26"/>
      <c r="D12" s="26"/>
      <c r="E12" s="26"/>
      <c r="F12" s="26"/>
      <c r="G12" s="10"/>
    </row>
    <row r="13" spans="2:7" x14ac:dyDescent="0.25">
      <c r="B13" s="3" t="s">
        <v>41</v>
      </c>
      <c r="C13" s="28">
        <f>RTD("gartle.rtd",,"YahooFinanceFinancials",C$2,"IncomeStatementAnnual",1,$B13)</f>
        <v>229234000</v>
      </c>
      <c r="D13" s="28">
        <f>RTD("gartle.rtd",,"YahooFinanceFinancials",D$2,"IncomeStatementAnnual",1,$B13)</f>
        <v>110855000</v>
      </c>
      <c r="E13" s="28">
        <f>RTD("gartle.rtd",,"YahooFinanceFinancials",E$2,"IncomeStatementAnnual",1,$B13)</f>
        <v>89950000</v>
      </c>
      <c r="F13" s="28">
        <f>RTD("gartle.rtd",,"YahooFinanceFinancials",F$2,"IncomeStatementAnnual",1,$B13)</f>
        <v>40653000</v>
      </c>
      <c r="G13" s="4"/>
    </row>
    <row r="14" spans="2:7" ht="15.75" thickBot="1" x14ac:dyDescent="0.3">
      <c r="B14" s="7" t="s">
        <v>42</v>
      </c>
      <c r="C14" s="29">
        <f>RTD("gartle.rtd",,"YahooFinanceFinancials",C$2,"IncomeStatementAnnual",1,$B14)</f>
        <v>141048000</v>
      </c>
      <c r="D14" s="29">
        <f>RTD("gartle.rtd",,"YahooFinanceFinancials",D$2,"IncomeStatementAnnual",1,$B14)</f>
        <v>45583000</v>
      </c>
      <c r="E14" s="29">
        <f>RTD("gartle.rtd",,"YahooFinanceFinancials",E$2,"IncomeStatementAnnual",1,$B14)</f>
        <v>34261000</v>
      </c>
      <c r="F14" s="29">
        <f>RTD("gartle.rtd",,"YahooFinanceFinancials",F$2,"IncomeStatementAnnual",1,$B14)</f>
        <v>5454000</v>
      </c>
      <c r="G14" s="25"/>
    </row>
    <row r="15" spans="2:7" ht="15.75" thickTop="1" x14ac:dyDescent="0.25">
      <c r="B15" s="3" t="s">
        <v>43</v>
      </c>
      <c r="C15" s="28">
        <f>RTD("gartle.rtd",,"YahooFinanceFinancials",C$2,"IncomeStatementAnnual",1,$B15)</f>
        <v>88186000</v>
      </c>
      <c r="D15" s="28">
        <f>RTD("gartle.rtd",,"YahooFinanceFinancials",D$2,"IncomeStatementAnnual",1,$B15)</f>
        <v>65272000</v>
      </c>
      <c r="E15" s="28">
        <f>RTD("gartle.rtd",,"YahooFinanceFinancials",E$2,"IncomeStatementAnnual",1,$B15)</f>
        <v>55689000</v>
      </c>
      <c r="F15" s="28">
        <f>RTD("gartle.rtd",,"YahooFinanceFinancials",F$2,"IncomeStatementAnnual",1,$B15)</f>
        <v>35199000</v>
      </c>
      <c r="G15" s="4"/>
    </row>
    <row r="16" spans="2:7" x14ac:dyDescent="0.25">
      <c r="B16" s="18" t="s">
        <v>44</v>
      </c>
      <c r="C16" s="26">
        <f>RTD("gartle.rtd",,"YahooFinanceFinancials",C$2,"IncomeStatementAnnual",1,$B16)</f>
        <v>11581000</v>
      </c>
      <c r="D16" s="26">
        <f>RTD("gartle.rtd",,"YahooFinanceFinancials",D$2,"IncomeStatementAnnual",1,$B16)</f>
        <v>16625000</v>
      </c>
      <c r="E16" s="26">
        <f>RTD("gartle.rtd",,"YahooFinanceFinancials",E$2,"IncomeStatementAnnual",1,$B16)</f>
        <v>13037000</v>
      </c>
      <c r="F16" s="26">
        <f>RTD("gartle.rtd",,"YahooFinanceFinancials",F$2,"IncomeStatementAnnual",1,$B16)</f>
        <v>7754000</v>
      </c>
      <c r="G16" s="10"/>
    </row>
    <row r="17" spans="2:7" ht="15.75" thickBot="1" x14ac:dyDescent="0.3">
      <c r="B17" s="18" t="s">
        <v>45</v>
      </c>
      <c r="C17" s="26">
        <f>RTD("gartle.rtd",,"YahooFinanceFinancials",C$2,"IncomeStatementAnnual",1,$B17)</f>
        <v>15261000</v>
      </c>
      <c r="D17" s="26">
        <f>RTD("gartle.rtd",,"YahooFinanceFinancials",D$2,"IncomeStatementAnnual",1,$B17)</f>
        <v>22501000</v>
      </c>
      <c r="E17" s="26">
        <f>RTD("gartle.rtd",,"YahooFinanceFinancials",E$2,"IncomeStatementAnnual",1,$B17)</f>
        <v>20020000</v>
      </c>
      <c r="F17" s="26">
        <f>RTD("gartle.rtd",,"YahooFinanceFinancials",F$2,"IncomeStatementAnnual",1,$B17)</f>
        <v>7242000</v>
      </c>
      <c r="G17" s="10"/>
    </row>
    <row r="18" spans="2:7" ht="15.75" thickTop="1" x14ac:dyDescent="0.25">
      <c r="B18" s="12" t="s">
        <v>49</v>
      </c>
      <c r="C18" s="27">
        <f>RTD("gartle.rtd",,"YahooFinanceFinancials",C$2,"IncomeStatementAnnual",1,$B18)</f>
        <v>61344000</v>
      </c>
      <c r="D18" s="27">
        <f>RTD("gartle.rtd",,"YahooFinanceFinancials",D$2,"IncomeStatementAnnual",1,$B18)</f>
        <v>26146000</v>
      </c>
      <c r="E18" s="27">
        <f>RTD("gartle.rtd",,"YahooFinanceFinancials",E$2,"IncomeStatementAnnual",1,$B18)</f>
        <v>22326000</v>
      </c>
      <c r="F18" s="27">
        <f>RTD("gartle.rtd",,"YahooFinanceFinancials",F$2,"IncomeStatementAnnual",1,$B18)</f>
        <v>20203000</v>
      </c>
      <c r="G18" s="24"/>
    </row>
    <row r="19" spans="2:7" ht="15.75" thickBot="1" x14ac:dyDescent="0.3">
      <c r="B19" s="18" t="s">
        <v>55</v>
      </c>
      <c r="C19" s="26">
        <f>RTD("gartle.rtd",,"YahooFinanceFinancials",C$2,"IncomeStatementAnnual",1,$B19)</f>
        <v>48351000</v>
      </c>
      <c r="D19" s="26">
        <f>RTD("gartle.rtd",,"YahooFinanceFinancials",D$2,"IncomeStatementAnnual",1,$B19)</f>
        <v>12662000</v>
      </c>
      <c r="E19" s="26">
        <f>RTD("gartle.rtd",,"YahooFinanceFinancials",E$2,"IncomeStatementAnnual",1,$B19)</f>
        <v>21204000</v>
      </c>
      <c r="F19" s="26">
        <f>RTD("gartle.rtd",,"YahooFinanceFinancials",F$2,"IncomeStatementAnnual",1,$B19)</f>
        <v>15920000</v>
      </c>
      <c r="G19" s="10"/>
    </row>
    <row r="20" spans="2:7" ht="15.75" thickTop="1" x14ac:dyDescent="0.25">
      <c r="B20" s="12" t="s">
        <v>60</v>
      </c>
      <c r="C20" s="27">
        <f>RTD("gartle.rtd",,"YahooFinanceFinancials",C$2,"IncomeStatementAnnual",1,$B20)</f>
        <v>48351000</v>
      </c>
      <c r="D20" s="27">
        <f>RTD("gartle.rtd",,"YahooFinanceFinancials",D$2,"IncomeStatementAnnual",1,$B20)</f>
        <v>12662000</v>
      </c>
      <c r="E20" s="27">
        <f>RTD("gartle.rtd",,"YahooFinanceFinancials",E$2,"IncomeStatementAnnual",1,$B20)</f>
        <v>21204000</v>
      </c>
      <c r="F20" s="27">
        <f>RTD("gartle.rtd",,"YahooFinanceFinancials",F$2,"IncomeStatementAnnual",1,$B20)</f>
        <v>15920000</v>
      </c>
      <c r="G20" s="24"/>
    </row>
    <row r="21" spans="2:7" x14ac:dyDescent="0.25">
      <c r="B21" s="6"/>
      <c r="C21" s="26"/>
      <c r="D21" s="26"/>
      <c r="E21" s="26"/>
      <c r="F21" s="26"/>
      <c r="G21" s="10"/>
    </row>
    <row r="22" spans="2:7" x14ac:dyDescent="0.25">
      <c r="B22" s="6" t="s">
        <v>70</v>
      </c>
      <c r="C22" s="26">
        <f>RTD("gartle.rtd",,"YahooFinanceFinancials",C$2,"CashFlowAnnual",1,$B22)</f>
        <v>-12451000</v>
      </c>
      <c r="D22" s="26">
        <f>RTD("gartle.rtd",,"YahooFinanceFinancials",D$2,"CashFlowAnnual",1,$B22)</f>
        <v>-13184000</v>
      </c>
      <c r="E22" s="26">
        <f>RTD("gartle.rtd",,"YahooFinanceFinancials",E$2,"CashFlowAnnual",1,$B22)</f>
        <v>-8129000</v>
      </c>
      <c r="F22" s="26">
        <f>RTD("gartle.rtd",,"YahooFinanceFinancials",F$2,"CashFlowAnnual",1,$B22)</f>
        <v>-6733000</v>
      </c>
      <c r="G22" s="10"/>
    </row>
    <row r="23" spans="2:7" ht="15.75" thickBot="1" x14ac:dyDescent="0.3">
      <c r="B23" s="6" t="s">
        <v>71</v>
      </c>
      <c r="C23" s="26">
        <f>RTD("gartle.rtd",,"YahooFinanceFinancials",C$2,"CashFlowAnnual",1,$B23)</f>
        <v>-33542000</v>
      </c>
      <c r="D23" s="26">
        <f>RTD("gartle.rtd",,"YahooFinanceFinancials",D$2,"CashFlowAnnual",1,$B23)</f>
        <v>-18029000</v>
      </c>
      <c r="E23" s="26">
        <f>RTD("gartle.rtd",,"YahooFinanceFinancials",E$2,"CashFlowAnnual",1,$B23)</f>
        <v>-12511000</v>
      </c>
      <c r="F23" s="26">
        <f>RTD("gartle.rtd",,"YahooFinanceFinancials",F$2,"CashFlowAnnual",1,$B23)</f>
        <v>-13250000</v>
      </c>
      <c r="G23" s="10"/>
    </row>
    <row r="24" spans="2:7" ht="15.75" thickTop="1" x14ac:dyDescent="0.25">
      <c r="B24" s="12" t="s">
        <v>73</v>
      </c>
      <c r="C24" s="27">
        <f>RTD("gartle.rtd",,"YahooFinanceFinancials",C$2,"CashFlowAnnual",1,$B24)</f>
        <v>-46446000</v>
      </c>
      <c r="D24" s="27">
        <f>RTD("gartle.rtd",,"YahooFinanceFinancials",D$2,"CashFlowAnnual",1,$B24)</f>
        <v>-31401000</v>
      </c>
      <c r="E24" s="27">
        <f>RTD("gartle.rtd",,"YahooFinanceFinancials",E$2,"CashFlowAnnual",1,$B24)</f>
        <v>-46781000</v>
      </c>
      <c r="F24" s="27">
        <f>RTD("gartle.rtd",,"YahooFinanceFinancials",F$2,"CashFlowAnnual",1,$B24)</f>
        <v>-20038000</v>
      </c>
      <c r="G24" s="24"/>
    </row>
    <row r="25" spans="2:7" x14ac:dyDescent="0.25">
      <c r="B25" s="6"/>
      <c r="C25" s="26"/>
      <c r="D25" s="26"/>
      <c r="E25" s="26"/>
      <c r="F25" s="26"/>
      <c r="G25" s="10"/>
    </row>
    <row r="26" spans="2:7" x14ac:dyDescent="0.25">
      <c r="B26" s="6" t="s">
        <v>74</v>
      </c>
      <c r="C26" s="26">
        <f>RTD("gartle.rtd",,"YahooFinanceFinancials",C$2,"CashFlowAnnual",1,$B26)</f>
        <v>-12769000</v>
      </c>
      <c r="D26" s="26">
        <f>RTD("gartle.rtd",,"YahooFinanceFinancials",D$2,"CashFlowAnnual",1,$B26)</f>
        <v>0</v>
      </c>
      <c r="E26" s="26">
        <f>RTD("gartle.rtd",,"YahooFinanceFinancials",E$2,"CashFlowAnnual",1,$B26)</f>
        <v>-11845000</v>
      </c>
      <c r="F26" s="26">
        <f>RTD("gartle.rtd",,"YahooFinanceFinancials",F$2,"CashFlowAnnual",1,$B26)</f>
        <v>0</v>
      </c>
      <c r="G26" s="10"/>
    </row>
    <row r="27" spans="2:7" x14ac:dyDescent="0.25">
      <c r="B27" s="6" t="s">
        <v>75</v>
      </c>
      <c r="C27" s="26">
        <f>RTD("gartle.rtd",,"YahooFinanceFinancials",C$2,"CashFlowAnnual",1,$B27)</f>
        <v>-32345000</v>
      </c>
      <c r="D27" s="26">
        <f>RTD("gartle.rtd",,"YahooFinanceFinancials",D$2,"CashFlowAnnual",1,$B27)</f>
        <v>-9012000</v>
      </c>
      <c r="E27" s="26">
        <f>RTD("gartle.rtd",,"YahooFinanceFinancials",E$2,"CashFlowAnnual",1,$B27)</f>
        <v>-11016000</v>
      </c>
      <c r="F27" s="26">
        <f>RTD("gartle.rtd",,"YahooFinanceFinancials",F$2,"CashFlowAnnual",1,$B27)</f>
        <v>-1976000</v>
      </c>
      <c r="G27" s="10"/>
    </row>
    <row r="28" spans="2:7" ht="15.75" thickBot="1" x14ac:dyDescent="0.3">
      <c r="B28" s="6" t="s">
        <v>76</v>
      </c>
      <c r="C28" s="26">
        <f>RTD("gartle.rtd",,"YahooFinanceFinancials",C$2,"CashFlowAnnual",1,$B28)</f>
        <v>29014000</v>
      </c>
      <c r="D28" s="26">
        <f>RTD("gartle.rtd",,"YahooFinanceFinancials",D$2,"CashFlowAnnual",1,$B28)</f>
        <v>-86000</v>
      </c>
      <c r="E28" s="26">
        <f>RTD("gartle.rtd",,"YahooFinanceFinancials",E$2,"CashFlowAnnual",1,$B28)</f>
        <v>31459000</v>
      </c>
      <c r="F28" s="26">
        <f>RTD("gartle.rtd",,"YahooFinanceFinancials",F$2,"CashFlowAnnual",1,$B28)</f>
        <v>0</v>
      </c>
      <c r="G28" s="10"/>
    </row>
    <row r="29" spans="2:7" ht="15.75" thickTop="1" x14ac:dyDescent="0.25">
      <c r="B29" s="12" t="s">
        <v>78</v>
      </c>
      <c r="C29" s="27">
        <f>RTD("gartle.rtd",,"YahooFinanceFinancials",C$2,"CashFlowAnnual",1,$B29)</f>
        <v>-17347000</v>
      </c>
      <c r="D29" s="27">
        <f>RTD("gartle.rtd",,"YahooFinanceFinancials",D$2,"CashFlowAnnual",1,$B29)</f>
        <v>-8298000</v>
      </c>
      <c r="E29" s="27">
        <f>RTD("gartle.rtd",,"YahooFinanceFinancials",E$2,"CashFlowAnnual",1,$B29)</f>
        <v>8408000</v>
      </c>
      <c r="F29" s="27">
        <f>RTD("gartle.rtd",,"YahooFinanceFinancials",F$2,"CashFlowAnnual",1,$B29)</f>
        <v>-5235000</v>
      </c>
      <c r="G29" s="24"/>
    </row>
    <row r="30" spans="2:7" ht="15.75" thickBot="1" x14ac:dyDescent="0.3">
      <c r="B30" s="23"/>
      <c r="C30" s="30"/>
      <c r="D30" s="30"/>
      <c r="E30" s="30"/>
      <c r="F30" s="30"/>
      <c r="G30" s="24"/>
    </row>
    <row r="31" spans="2:7" ht="15.75" thickTop="1" x14ac:dyDescent="0.25">
      <c r="B31" s="12" t="s">
        <v>80</v>
      </c>
      <c r="C31" s="27">
        <f>RTD("gartle.rtd",,"YahooFinanceFinancials",C$2,"CashFlowAnnual",1,$B31)</f>
        <v>-195000</v>
      </c>
      <c r="D31" s="27">
        <f>RTD("gartle.rtd",,"YahooFinanceFinancials",D$2,"CashFlowAnnual",1,$B31)</f>
        <v>-2203000</v>
      </c>
      <c r="E31" s="27">
        <f>RTD("gartle.rtd",,"YahooFinanceFinancials",E$2,"CashFlowAnnual",1,$B31)</f>
        <v>1153000</v>
      </c>
      <c r="F31" s="27">
        <f>RTD("gartle.rtd",,"YahooFinanceFinancials",F$2,"CashFlowAnnual",1,$B31)</f>
        <v>-824000</v>
      </c>
      <c r="G31" s="24"/>
    </row>
    <row r="32" spans="2:7" ht="15.75" thickBot="1" x14ac:dyDescent="0.3">
      <c r="C32" s="31"/>
      <c r="D32" s="31"/>
      <c r="E32" s="31"/>
      <c r="F32" s="31"/>
    </row>
    <row r="33" spans="2:6" ht="16.5" thickTop="1" thickBot="1" x14ac:dyDescent="0.3">
      <c r="B33" s="15" t="s">
        <v>34</v>
      </c>
      <c r="C33" s="32">
        <f>RTD("gartle.rtd",,"YahooFinanceFinancials",C$2,"BalanceSheetAnnual",1,$B33)</f>
        <v>134047000</v>
      </c>
      <c r="D33" s="32">
        <f>RTD("gartle.rtd",,"YahooFinanceFinancials",D$2,"BalanceSheetAnnual",1,$B33)</f>
        <v>152502000</v>
      </c>
      <c r="E33" s="32">
        <f>RTD("gartle.rtd",,"YahooFinanceFinancials",E$2,"BalanceSheetAnnual",1,$B33)</f>
        <v>72394000</v>
      </c>
      <c r="F33" s="32">
        <f>RTD("gartle.rtd",,"YahooFinanceFinancials",F$2,"BalanceSheetAnnual",1,$B33)</f>
        <v>74347000</v>
      </c>
    </row>
    <row r="34" spans="2:6" ht="15.75" thickTop="1" x14ac:dyDescent="0.25"/>
  </sheetData>
  <pageMargins left="0.51181102362204722" right="0.51181102362204722" top="0.74803149606299213" bottom="0.55118110236220474" header="0.31496062992125984" footer="0.31496062992125984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2060"/>
    <pageSetUpPr fitToPage="1"/>
  </sheetPr>
  <dimension ref="B2:F48"/>
  <sheetViews>
    <sheetView showGridLines="0" workbookViewId="0">
      <selection activeCell="B2" sqref="B2"/>
    </sheetView>
  </sheetViews>
  <sheetFormatPr defaultRowHeight="15" x14ac:dyDescent="0.25"/>
  <cols>
    <col min="1" max="1" width="2.85546875" customWidth="1"/>
    <col min="2" max="2" width="42.85546875" customWidth="1"/>
    <col min="3" max="6" width="12.85546875" customWidth="1"/>
  </cols>
  <sheetData>
    <row r="2" spans="2:6" x14ac:dyDescent="0.25">
      <c r="B2" s="2" t="s">
        <v>40</v>
      </c>
      <c r="C2" s="1">
        <v>1</v>
      </c>
      <c r="D2" s="1">
        <v>2</v>
      </c>
      <c r="E2" s="1">
        <v>3</v>
      </c>
      <c r="F2" s="1">
        <v>4</v>
      </c>
    </row>
    <row r="4" spans="2:6" ht="18.75" x14ac:dyDescent="0.3">
      <c r="B4" s="20" t="s">
        <v>86</v>
      </c>
      <c r="C4" s="21" t="str">
        <f>B2</f>
        <v>AAPL</v>
      </c>
    </row>
    <row r="6" spans="2:6" x14ac:dyDescent="0.25">
      <c r="B6" s="3" t="s">
        <v>39</v>
      </c>
      <c r="C6" s="5">
        <f>RTD("gartle.rtd",,"YahooFinanceFinancials",$B$2,"BalanceSheet",C$2,$B6)</f>
        <v>43190</v>
      </c>
      <c r="D6" s="5">
        <f>RTD("gartle.rtd",,"YahooFinanceFinancials",$B$2,"BalanceSheet",D$2,$B6)</f>
        <v>43099</v>
      </c>
      <c r="E6" s="5">
        <f>RTD("gartle.rtd",,"YahooFinanceFinancials",$B$2,"BalanceSheet",E$2,$B6)</f>
        <v>43008</v>
      </c>
      <c r="F6" s="5">
        <f>RTD("gartle.rtd",,"YahooFinanceFinancials",$B$2,"BalanceSheet",F$2,$B6)</f>
        <v>42917</v>
      </c>
    </row>
    <row r="7" spans="2:6" x14ac:dyDescent="0.25">
      <c r="B7" s="6"/>
      <c r="C7" s="6"/>
      <c r="D7" s="6"/>
      <c r="E7" s="6"/>
      <c r="F7" s="6"/>
    </row>
    <row r="8" spans="2:6" x14ac:dyDescent="0.25">
      <c r="B8" s="14" t="s">
        <v>36</v>
      </c>
      <c r="C8" s="9"/>
      <c r="D8" s="9"/>
      <c r="E8" s="9"/>
      <c r="F8" s="9"/>
    </row>
    <row r="9" spans="2:6" x14ac:dyDescent="0.25">
      <c r="B9" s="6" t="s">
        <v>0</v>
      </c>
      <c r="C9" s="10"/>
      <c r="D9" s="10"/>
      <c r="E9" s="10"/>
      <c r="F9" s="10"/>
    </row>
    <row r="10" spans="2:6" x14ac:dyDescent="0.25">
      <c r="B10" s="18" t="s">
        <v>1</v>
      </c>
      <c r="C10" s="10">
        <f>RTD("gartle.rtd",,"YahooFinanceFinancials",$B$2,"BalanceSheet",C$2,$B10)</f>
        <v>45059000</v>
      </c>
      <c r="D10" s="10">
        <f>RTD("gartle.rtd",,"YahooFinanceFinancials",$B$2,"BalanceSheet",D$2,$B10)</f>
        <v>27491000</v>
      </c>
      <c r="E10" s="10">
        <f>RTD("gartle.rtd",,"YahooFinanceFinancials",$B$2,"BalanceSheet",E$2,$B10)</f>
        <v>20289000</v>
      </c>
      <c r="F10" s="10">
        <f>RTD("gartle.rtd",,"YahooFinanceFinancials",$B$2,"BalanceSheet",F$2,$B10)</f>
        <v>18571000</v>
      </c>
    </row>
    <row r="11" spans="2:6" x14ac:dyDescent="0.25">
      <c r="B11" s="18" t="s">
        <v>2</v>
      </c>
      <c r="C11" s="10">
        <f>RTD("gartle.rtd",,"YahooFinanceFinancials",$B$2,"BalanceSheet",C$2,$B11)</f>
        <v>42881000</v>
      </c>
      <c r="D11" s="10">
        <f>RTD("gartle.rtd",,"YahooFinanceFinancials",$B$2,"BalanceSheet",D$2,$B11)</f>
        <v>49662000</v>
      </c>
      <c r="E11" s="10">
        <f>RTD("gartle.rtd",,"YahooFinanceFinancials",$B$2,"BalanceSheet",E$2,$B11)</f>
        <v>53892000</v>
      </c>
      <c r="F11" s="10">
        <f>RTD("gartle.rtd",,"YahooFinanceFinancials",$B$2,"BalanceSheet",F$2,$B11)</f>
        <v>58188000</v>
      </c>
    </row>
    <row r="12" spans="2:6" x14ac:dyDescent="0.25">
      <c r="B12" s="18" t="s">
        <v>3</v>
      </c>
      <c r="C12" s="10">
        <f>RTD("gartle.rtd",,"YahooFinanceFinancials",$B$2,"BalanceSheet",C$2,$B12)</f>
        <v>22408000</v>
      </c>
      <c r="D12" s="10">
        <f>RTD("gartle.rtd",,"YahooFinanceFinancials",$B$2,"BalanceSheet",D$2,$B12)</f>
        <v>50899000</v>
      </c>
      <c r="E12" s="10">
        <f>RTD("gartle.rtd",,"YahooFinanceFinancials",$B$2,"BalanceSheet",E$2,$B12)</f>
        <v>35673000</v>
      </c>
      <c r="F12" s="10">
        <f>RTD("gartle.rtd",,"YahooFinanceFinancials",$B$2,"BalanceSheet",F$2,$B12)</f>
        <v>22632000</v>
      </c>
    </row>
    <row r="13" spans="2:6" x14ac:dyDescent="0.25">
      <c r="B13" s="18" t="s">
        <v>4</v>
      </c>
      <c r="C13" s="10">
        <f>RTD("gartle.rtd",,"YahooFinanceFinancials",$B$2,"BalanceSheet",C$2,$B13)</f>
        <v>7662000</v>
      </c>
      <c r="D13" s="10">
        <f>RTD("gartle.rtd",,"YahooFinanceFinancials",$B$2,"BalanceSheet",D$2,$B13)</f>
        <v>4421000</v>
      </c>
      <c r="E13" s="10">
        <f>RTD("gartle.rtd",,"YahooFinanceFinancials",$B$2,"BalanceSheet",E$2,$B13)</f>
        <v>4855000</v>
      </c>
      <c r="F13" s="10">
        <f>RTD("gartle.rtd",,"YahooFinanceFinancials",$B$2,"BalanceSheet",F$2,$B13)</f>
        <v>3146000</v>
      </c>
    </row>
    <row r="14" spans="2:6" ht="15.75" thickBot="1" x14ac:dyDescent="0.3">
      <c r="B14" s="22" t="s">
        <v>5</v>
      </c>
      <c r="C14" s="8">
        <f>RTD("gartle.rtd",,"YahooFinanceFinancials",$B$2,"BalanceSheet",C$2,$B14)</f>
        <v>12043000</v>
      </c>
      <c r="D14" s="8">
        <f>RTD("gartle.rtd",,"YahooFinanceFinancials",$B$2,"BalanceSheet",D$2,$B14)</f>
        <v>11337000</v>
      </c>
      <c r="E14" s="8">
        <f>RTD("gartle.rtd",,"YahooFinanceFinancials",$B$2,"BalanceSheet",E$2,$B14)</f>
        <v>13936000</v>
      </c>
      <c r="F14" s="8">
        <f>RTD("gartle.rtd",,"YahooFinanceFinancials",$B$2,"BalanceSheet",F$2,$B14)</f>
        <v>10338000</v>
      </c>
    </row>
    <row r="15" spans="2:6" ht="15.75" thickTop="1" x14ac:dyDescent="0.25">
      <c r="B15" s="12" t="s">
        <v>6</v>
      </c>
      <c r="C15" s="13">
        <f>RTD("gartle.rtd",,"YahooFinanceFinancials",$B$2,"BalanceSheet",C$2,$B15)</f>
        <v>130053000</v>
      </c>
      <c r="D15" s="13">
        <f>RTD("gartle.rtd",,"YahooFinanceFinancials",$B$2,"BalanceSheet",D$2,$B15)</f>
        <v>143810000</v>
      </c>
      <c r="E15" s="13">
        <f>RTD("gartle.rtd",,"YahooFinanceFinancials",$B$2,"BalanceSheet",E$2,$B15)</f>
        <v>128645000</v>
      </c>
      <c r="F15" s="13">
        <f>RTD("gartle.rtd",,"YahooFinanceFinancials",$B$2,"BalanceSheet",F$2,$B15)</f>
        <v>112875000</v>
      </c>
    </row>
    <row r="16" spans="2:6" x14ac:dyDescent="0.25">
      <c r="B16" s="6" t="s">
        <v>7</v>
      </c>
      <c r="C16" s="10">
        <f>RTD("gartle.rtd",,"YahooFinanceFinancials",$B$2,"BalanceSheet",C$2,$B16)</f>
        <v>179286000</v>
      </c>
      <c r="D16" s="10">
        <f>RTD("gartle.rtd",,"YahooFinanceFinancials",$B$2,"BalanceSheet",D$2,$B16)</f>
        <v>207944000</v>
      </c>
      <c r="E16" s="10">
        <f>RTD("gartle.rtd",,"YahooFinanceFinancials",$B$2,"BalanceSheet",E$2,$B16)</f>
        <v>194714000</v>
      </c>
      <c r="F16" s="10">
        <f>RTD("gartle.rtd",,"YahooFinanceFinancials",$B$2,"BalanceSheet",F$2,$B16)</f>
        <v>184757000</v>
      </c>
    </row>
    <row r="17" spans="2:6" x14ac:dyDescent="0.25">
      <c r="B17" s="6" t="s">
        <v>8</v>
      </c>
      <c r="C17" s="10">
        <f>RTD("gartle.rtd",,"YahooFinanceFinancials",$B$2,"BalanceSheet",C$2,$B17)</f>
        <v>35077000</v>
      </c>
      <c r="D17" s="10">
        <f>RTD("gartle.rtd",,"YahooFinanceFinancials",$B$2,"BalanceSheet",D$2,$B17)</f>
        <v>33679000</v>
      </c>
      <c r="E17" s="10">
        <f>RTD("gartle.rtd",,"YahooFinanceFinancials",$B$2,"BalanceSheet",E$2,$B17)</f>
        <v>33783000</v>
      </c>
      <c r="F17" s="10">
        <f>RTD("gartle.rtd",,"YahooFinanceFinancials",$B$2,"BalanceSheet",F$2,$B17)</f>
        <v>29286000</v>
      </c>
    </row>
    <row r="18" spans="2:6" x14ac:dyDescent="0.25">
      <c r="B18" s="6" t="s">
        <v>9</v>
      </c>
      <c r="C18" s="10">
        <f>RTD("gartle.rtd",,"YahooFinanceFinancials",$B$2,"BalanceSheet",C$2,$B18)</f>
        <v>0</v>
      </c>
      <c r="D18" s="10">
        <f>RTD("gartle.rtd",,"YahooFinanceFinancials",$B$2,"BalanceSheet",D$2,$B18)</f>
        <v>5889000</v>
      </c>
      <c r="E18" s="10">
        <f>RTD("gartle.rtd",,"YahooFinanceFinancials",$B$2,"BalanceSheet",E$2,$B18)</f>
        <v>5717000</v>
      </c>
      <c r="F18" s="10">
        <f>RTD("gartle.rtd",,"YahooFinanceFinancials",$B$2,"BalanceSheet",F$2,$B18)</f>
        <v>5661000</v>
      </c>
    </row>
    <row r="19" spans="2:6" x14ac:dyDescent="0.25">
      <c r="B19" s="6" t="s">
        <v>10</v>
      </c>
      <c r="C19" s="10">
        <f>RTD("gartle.rtd",,"YahooFinanceFinancials",$B$2,"BalanceSheet",C$2,$B19)</f>
        <v>0</v>
      </c>
      <c r="D19" s="10">
        <f>RTD("gartle.rtd",,"YahooFinanceFinancials",$B$2,"BalanceSheet",D$2,$B19)</f>
        <v>2149000</v>
      </c>
      <c r="E19" s="10">
        <f>RTD("gartle.rtd",,"YahooFinanceFinancials",$B$2,"BalanceSheet",E$2,$B19)</f>
        <v>2298000</v>
      </c>
      <c r="F19" s="10">
        <f>RTD("gartle.rtd",,"YahooFinanceFinancials",$B$2,"BalanceSheet",F$2,$B19)</f>
        <v>2444000</v>
      </c>
    </row>
    <row r="20" spans="2:6" x14ac:dyDescent="0.25">
      <c r="B20" s="6" t="s">
        <v>11</v>
      </c>
      <c r="C20" s="10">
        <f>RTD("gartle.rtd",,"YahooFinanceFinancials",$B$2,"BalanceSheet",C$2,$B20)</f>
        <v>0</v>
      </c>
      <c r="D20" s="10">
        <f>RTD("gartle.rtd",,"YahooFinanceFinancials",$B$2,"BalanceSheet",D$2,$B20)</f>
        <v>0</v>
      </c>
      <c r="E20" s="10">
        <f>RTD("gartle.rtd",,"YahooFinanceFinancials",$B$2,"BalanceSheet",E$2,$B20)</f>
        <v>0</v>
      </c>
      <c r="F20" s="10">
        <f>RTD("gartle.rtd",,"YahooFinanceFinancials",$B$2,"BalanceSheet",F$2,$B20)</f>
        <v>0</v>
      </c>
    </row>
    <row r="21" spans="2:6" x14ac:dyDescent="0.25">
      <c r="B21" s="6" t="s">
        <v>12</v>
      </c>
      <c r="C21" s="10">
        <f>RTD("gartle.rtd",,"YahooFinanceFinancials",$B$2,"BalanceSheet",C$2,$B21)</f>
        <v>23086000</v>
      </c>
      <c r="D21" s="10">
        <f>RTD("gartle.rtd",,"YahooFinanceFinancials",$B$2,"BalanceSheet",D$2,$B21)</f>
        <v>13323000</v>
      </c>
      <c r="E21" s="10">
        <f>RTD("gartle.rtd",,"YahooFinanceFinancials",$B$2,"BalanceSheet",E$2,$B21)</f>
        <v>10162000</v>
      </c>
      <c r="F21" s="10">
        <f>RTD("gartle.rtd",,"YahooFinanceFinancials",$B$2,"BalanceSheet",F$2,$B21)</f>
        <v>10150000</v>
      </c>
    </row>
    <row r="22" spans="2:6" ht="15.75" thickBot="1" x14ac:dyDescent="0.3">
      <c r="B22" s="7" t="s">
        <v>13</v>
      </c>
      <c r="C22" s="8">
        <f>RTD("gartle.rtd",,"YahooFinanceFinancials",$B$2,"BalanceSheet",C$2,$B22)</f>
        <v>0</v>
      </c>
      <c r="D22" s="8">
        <f>RTD("gartle.rtd",,"YahooFinanceFinancials",$B$2,"BalanceSheet",D$2,$B22)</f>
        <v>0</v>
      </c>
      <c r="E22" s="8">
        <f>RTD("gartle.rtd",,"YahooFinanceFinancials",$B$2,"BalanceSheet",E$2,$B22)</f>
        <v>0</v>
      </c>
      <c r="F22" s="8">
        <f>RTD("gartle.rtd",,"YahooFinanceFinancials",$B$2,"BalanceSheet",F$2,$B22)</f>
        <v>0</v>
      </c>
    </row>
    <row r="23" spans="2:6" ht="15.75" thickTop="1" x14ac:dyDescent="0.25">
      <c r="B23" s="12" t="s">
        <v>14</v>
      </c>
      <c r="C23" s="13">
        <f>RTD("gartle.rtd",,"YahooFinanceFinancials",$B$2,"BalanceSheet",C$2,$B23)</f>
        <v>367502000</v>
      </c>
      <c r="D23" s="13">
        <f>RTD("gartle.rtd",,"YahooFinanceFinancials",$B$2,"BalanceSheet",D$2,$B23)</f>
        <v>406794000</v>
      </c>
      <c r="E23" s="13">
        <f>RTD("gartle.rtd",,"YahooFinanceFinancials",$B$2,"BalanceSheet",E$2,$B23)</f>
        <v>375319000</v>
      </c>
      <c r="F23" s="13">
        <f>RTD("gartle.rtd",,"YahooFinanceFinancials",$B$2,"BalanceSheet",F$2,$B23)</f>
        <v>345173000</v>
      </c>
    </row>
    <row r="24" spans="2:6" x14ac:dyDescent="0.25">
      <c r="B24" s="6"/>
      <c r="C24" s="10"/>
      <c r="D24" s="10"/>
      <c r="E24" s="10"/>
      <c r="F24" s="10"/>
    </row>
    <row r="25" spans="2:6" x14ac:dyDescent="0.25">
      <c r="B25" s="14" t="s">
        <v>37</v>
      </c>
      <c r="C25" s="9"/>
      <c r="D25" s="9"/>
      <c r="E25" s="9"/>
      <c r="F25" s="9"/>
    </row>
    <row r="26" spans="2:6" x14ac:dyDescent="0.25">
      <c r="B26" s="6" t="s">
        <v>15</v>
      </c>
      <c r="C26" s="10"/>
      <c r="D26" s="10"/>
      <c r="E26" s="10"/>
      <c r="F26" s="10"/>
    </row>
    <row r="27" spans="2:6" x14ac:dyDescent="0.25">
      <c r="B27" s="18" t="s">
        <v>16</v>
      </c>
      <c r="C27" s="10">
        <f>RTD("gartle.rtd",,"YahooFinanceFinancials",$B$2,"BalanceSheet",C$2,$B27)</f>
        <v>61067000</v>
      </c>
      <c r="D27" s="10">
        <f>RTD("gartle.rtd",,"YahooFinanceFinancials",$B$2,"BalanceSheet",D$2,$B27)</f>
        <v>89266000</v>
      </c>
      <c r="E27" s="10">
        <f>RTD("gartle.rtd",,"YahooFinanceFinancials",$B$2,"BalanceSheet",E$2,$B27)</f>
        <v>74793000</v>
      </c>
      <c r="F27" s="10">
        <f>RTD("gartle.rtd",,"YahooFinanceFinancials",$B$2,"BalanceSheet",F$2,$B27)</f>
        <v>55219000</v>
      </c>
    </row>
    <row r="28" spans="2:6" x14ac:dyDescent="0.25">
      <c r="B28" s="18" t="s">
        <v>17</v>
      </c>
      <c r="C28" s="10">
        <f>RTD("gartle.rtd",,"YahooFinanceFinancials",$B$2,"BalanceSheet",C$2,$B28)</f>
        <v>20478000</v>
      </c>
      <c r="D28" s="10">
        <f>RTD("gartle.rtd",,"YahooFinanceFinancials",$B$2,"BalanceSheet",D$2,$B28)</f>
        <v>18478000</v>
      </c>
      <c r="E28" s="10">
        <f>RTD("gartle.rtd",,"YahooFinanceFinancials",$B$2,"BalanceSheet",E$2,$B28)</f>
        <v>18473000</v>
      </c>
      <c r="F28" s="10">
        <f>RTD("gartle.rtd",,"YahooFinanceFinancials",$B$2,"BalanceSheet",F$2,$B28)</f>
        <v>18475000</v>
      </c>
    </row>
    <row r="29" spans="2:6" ht="15.75" thickBot="1" x14ac:dyDescent="0.3">
      <c r="B29" s="22" t="s">
        <v>18</v>
      </c>
      <c r="C29" s="8">
        <f>RTD("gartle.rtd",,"YahooFinanceFinancials",$B$2,"BalanceSheet",C$2,$B29)</f>
        <v>7775000</v>
      </c>
      <c r="D29" s="8">
        <f>RTD("gartle.rtd",,"YahooFinanceFinancials",$B$2,"BalanceSheet",D$2,$B29)</f>
        <v>8044000</v>
      </c>
      <c r="E29" s="8">
        <f>RTD("gartle.rtd",,"YahooFinanceFinancials",$B$2,"BalanceSheet",E$2,$B29)</f>
        <v>7548000</v>
      </c>
      <c r="F29" s="8">
        <f>RTD("gartle.rtd",,"YahooFinanceFinancials",$B$2,"BalanceSheet",F$2,$B29)</f>
        <v>7608000</v>
      </c>
    </row>
    <row r="30" spans="2:6" ht="15.75" thickTop="1" x14ac:dyDescent="0.25">
      <c r="B30" s="12" t="s">
        <v>19</v>
      </c>
      <c r="C30" s="13">
        <f>RTD("gartle.rtd",,"YahooFinanceFinancials",$B$2,"BalanceSheet",C$2,$B30)</f>
        <v>89320000</v>
      </c>
      <c r="D30" s="13">
        <f>RTD("gartle.rtd",,"YahooFinanceFinancials",$B$2,"BalanceSheet",D$2,$B30)</f>
        <v>115788000</v>
      </c>
      <c r="E30" s="13">
        <f>RTD("gartle.rtd",,"YahooFinanceFinancials",$B$2,"BalanceSheet",E$2,$B30)</f>
        <v>100814000</v>
      </c>
      <c r="F30" s="13">
        <f>RTD("gartle.rtd",,"YahooFinanceFinancials",$B$2,"BalanceSheet",F$2,$B30)</f>
        <v>81302000</v>
      </c>
    </row>
    <row r="31" spans="2:6" x14ac:dyDescent="0.25">
      <c r="B31" s="6" t="s">
        <v>20</v>
      </c>
      <c r="C31" s="10">
        <f>RTD("gartle.rtd",,"YahooFinanceFinancials",$B$2,"BalanceSheet",C$2,$B31)</f>
        <v>101362000</v>
      </c>
      <c r="D31" s="10">
        <f>RTD("gartle.rtd",,"YahooFinanceFinancials",$B$2,"BalanceSheet",D$2,$B31)</f>
        <v>103922000</v>
      </c>
      <c r="E31" s="10">
        <f>RTD("gartle.rtd",,"YahooFinanceFinancials",$B$2,"BalanceSheet",E$2,$B31)</f>
        <v>97207000</v>
      </c>
      <c r="F31" s="10">
        <f>RTD("gartle.rtd",,"YahooFinanceFinancials",$B$2,"BalanceSheet",F$2,$B31)</f>
        <v>89864000</v>
      </c>
    </row>
    <row r="32" spans="2:6" x14ac:dyDescent="0.25">
      <c r="B32" s="6" t="s">
        <v>21</v>
      </c>
      <c r="C32" s="10">
        <f>RTD("gartle.rtd",,"YahooFinanceFinancials",$B$2,"BalanceSheet",C$2,$B32)</f>
        <v>46855000</v>
      </c>
      <c r="D32" s="10">
        <f>RTD("gartle.rtd",,"YahooFinanceFinancials",$B$2,"BalanceSheet",D$2,$B32)</f>
        <v>43754000</v>
      </c>
      <c r="E32" s="10">
        <f>RTD("gartle.rtd",,"YahooFinanceFinancials",$B$2,"BalanceSheet",E$2,$B32)</f>
        <v>40415000</v>
      </c>
      <c r="F32" s="10">
        <f>RTD("gartle.rtd",,"YahooFinanceFinancials",$B$2,"BalanceSheet",F$2,$B32)</f>
        <v>38598000</v>
      </c>
    </row>
    <row r="33" spans="2:6" x14ac:dyDescent="0.25">
      <c r="B33" s="6" t="s">
        <v>22</v>
      </c>
      <c r="C33" s="10">
        <f>RTD("gartle.rtd",,"YahooFinanceFinancials",$B$2,"BalanceSheet",C$2,$B33)</f>
        <v>3087000</v>
      </c>
      <c r="D33" s="10">
        <f>RTD("gartle.rtd",,"YahooFinanceFinancials",$B$2,"BalanceSheet",D$2,$B33)</f>
        <v>3131000</v>
      </c>
      <c r="E33" s="10">
        <f>RTD("gartle.rtd",,"YahooFinanceFinancials",$B$2,"BalanceSheet",E$2,$B33)</f>
        <v>2836000</v>
      </c>
      <c r="F33" s="10">
        <f>RTD("gartle.rtd",,"YahooFinanceFinancials",$B$2,"BalanceSheet",F$2,$B33)</f>
        <v>2984000</v>
      </c>
    </row>
    <row r="34" spans="2:6" x14ac:dyDescent="0.25">
      <c r="B34" s="6" t="s">
        <v>23</v>
      </c>
      <c r="C34" s="10">
        <f>RTD("gartle.rtd",,"YahooFinanceFinancials",$B$2,"BalanceSheet",C$2,$B34)</f>
        <v>0</v>
      </c>
      <c r="D34" s="10">
        <f>RTD("gartle.rtd",,"YahooFinanceFinancials",$B$2,"BalanceSheet",D$2,$B34)</f>
        <v>0</v>
      </c>
      <c r="E34" s="10">
        <f>RTD("gartle.rtd",,"YahooFinanceFinancials",$B$2,"BalanceSheet",E$2,$B34)</f>
        <v>0</v>
      </c>
      <c r="F34" s="10">
        <f>RTD("gartle.rtd",,"YahooFinanceFinancials",$B$2,"BalanceSheet",F$2,$B34)</f>
        <v>0</v>
      </c>
    </row>
    <row r="35" spans="2:6" ht="15.75" thickBot="1" x14ac:dyDescent="0.3">
      <c r="B35" s="7" t="s">
        <v>24</v>
      </c>
      <c r="C35" s="8">
        <f>RTD("gartle.rtd",,"YahooFinanceFinancials",$B$2,"BalanceSheet",C$2,$B35)</f>
        <v>0</v>
      </c>
      <c r="D35" s="8">
        <f>RTD("gartle.rtd",,"YahooFinanceFinancials",$B$2,"BalanceSheet",D$2,$B35)</f>
        <v>0</v>
      </c>
      <c r="E35" s="8">
        <f>RTD("gartle.rtd",,"YahooFinanceFinancials",$B$2,"BalanceSheet",E$2,$B35)</f>
        <v>0</v>
      </c>
      <c r="F35" s="8">
        <f>RTD("gartle.rtd",,"YahooFinanceFinancials",$B$2,"BalanceSheet",F$2,$B35)</f>
        <v>0</v>
      </c>
    </row>
    <row r="36" spans="2:6" ht="15.75" thickTop="1" x14ac:dyDescent="0.25">
      <c r="B36" s="12" t="s">
        <v>25</v>
      </c>
      <c r="C36" s="13">
        <f>RTD("gartle.rtd",,"YahooFinanceFinancials",$B$2,"BalanceSheet",C$2,$B36)</f>
        <v>240624000</v>
      </c>
      <c r="D36" s="13">
        <f>RTD("gartle.rtd",,"YahooFinanceFinancials",$B$2,"BalanceSheet",D$2,$B36)</f>
        <v>266595000</v>
      </c>
      <c r="E36" s="13">
        <f>RTD("gartle.rtd",,"YahooFinanceFinancials",$B$2,"BalanceSheet",E$2,$B36)</f>
        <v>241272000</v>
      </c>
      <c r="F36" s="13">
        <f>RTD("gartle.rtd",,"YahooFinanceFinancials",$B$2,"BalanceSheet",F$2,$B36)</f>
        <v>212748000</v>
      </c>
    </row>
    <row r="37" spans="2:6" x14ac:dyDescent="0.25">
      <c r="B37" s="6"/>
      <c r="C37" s="10"/>
      <c r="D37" s="10"/>
      <c r="E37" s="10"/>
      <c r="F37" s="10"/>
    </row>
    <row r="38" spans="2:6" x14ac:dyDescent="0.25">
      <c r="B38" s="14" t="s">
        <v>38</v>
      </c>
      <c r="C38" s="9"/>
      <c r="D38" s="9"/>
      <c r="E38" s="9"/>
      <c r="F38" s="9"/>
    </row>
    <row r="39" spans="2:6" x14ac:dyDescent="0.25">
      <c r="B39" s="6" t="s">
        <v>26</v>
      </c>
      <c r="C39" s="10">
        <f>RTD("gartle.rtd",,"YahooFinanceFinancials",$B$2,"BalanceSheet",C$2,$B39)</f>
        <v>0</v>
      </c>
      <c r="D39" s="10">
        <f>RTD("gartle.rtd",,"YahooFinanceFinancials",$B$2,"BalanceSheet",D$2,$B39)</f>
        <v>0</v>
      </c>
      <c r="E39" s="10">
        <f>RTD("gartle.rtd",,"YahooFinanceFinancials",$B$2,"BalanceSheet",E$2,$B39)</f>
        <v>0</v>
      </c>
      <c r="F39" s="10">
        <f>RTD("gartle.rtd",,"YahooFinanceFinancials",$B$2,"BalanceSheet",F$2,$B39)</f>
        <v>0</v>
      </c>
    </row>
    <row r="40" spans="2:6" x14ac:dyDescent="0.25">
      <c r="B40" s="6" t="s">
        <v>27</v>
      </c>
      <c r="C40" s="10">
        <f>RTD("gartle.rtd",,"YahooFinanceFinancials",$B$2,"BalanceSheet",C$2,$B40)</f>
        <v>0</v>
      </c>
      <c r="D40" s="10">
        <f>RTD("gartle.rtd",,"YahooFinanceFinancials",$B$2,"BalanceSheet",D$2,$B40)</f>
        <v>0</v>
      </c>
      <c r="E40" s="10">
        <f>RTD("gartle.rtd",,"YahooFinanceFinancials",$B$2,"BalanceSheet",E$2,$B40)</f>
        <v>0</v>
      </c>
      <c r="F40" s="10">
        <f>RTD("gartle.rtd",,"YahooFinanceFinancials",$B$2,"BalanceSheet",F$2,$B40)</f>
        <v>0</v>
      </c>
    </row>
    <row r="41" spans="2:6" x14ac:dyDescent="0.25">
      <c r="B41" s="6" t="s">
        <v>28</v>
      </c>
      <c r="C41" s="10">
        <f>RTD("gartle.rtd",,"YahooFinanceFinancials",$B$2,"BalanceSheet",C$2,$B41)</f>
        <v>0</v>
      </c>
      <c r="D41" s="10">
        <f>RTD("gartle.rtd",,"YahooFinanceFinancials",$B$2,"BalanceSheet",D$2,$B41)</f>
        <v>0</v>
      </c>
      <c r="E41" s="10">
        <f>RTD("gartle.rtd",,"YahooFinanceFinancials",$B$2,"BalanceSheet",E$2,$B41)</f>
        <v>0</v>
      </c>
      <c r="F41" s="10">
        <f>RTD("gartle.rtd",,"YahooFinanceFinancials",$B$2,"BalanceSheet",F$2,$B41)</f>
        <v>0</v>
      </c>
    </row>
    <row r="42" spans="2:6" x14ac:dyDescent="0.25">
      <c r="B42" s="6" t="s">
        <v>29</v>
      </c>
      <c r="C42" s="10">
        <f>RTD("gartle.rtd",,"YahooFinanceFinancials",$B$2,"BalanceSheet",C$2,$B42)</f>
        <v>38044000</v>
      </c>
      <c r="D42" s="10">
        <f>RTD("gartle.rtd",,"YahooFinanceFinancials",$B$2,"BalanceSheet",D$2,$B42)</f>
        <v>36447000</v>
      </c>
      <c r="E42" s="10">
        <f>RTD("gartle.rtd",,"YahooFinanceFinancials",$B$2,"BalanceSheet",E$2,$B42)</f>
        <v>35867000</v>
      </c>
      <c r="F42" s="10">
        <f>RTD("gartle.rtd",,"YahooFinanceFinancials",$B$2,"BalanceSheet",F$2,$B42)</f>
        <v>34445000</v>
      </c>
    </row>
    <row r="43" spans="2:6" x14ac:dyDescent="0.25">
      <c r="B43" s="6" t="s">
        <v>30</v>
      </c>
      <c r="C43" s="10">
        <f>RTD("gartle.rtd",,"YahooFinanceFinancials",$B$2,"BalanceSheet",C$2,$B43)</f>
        <v>91898000</v>
      </c>
      <c r="D43" s="10">
        <f>RTD("gartle.rtd",,"YahooFinanceFinancials",$B$2,"BalanceSheet",D$2,$B43)</f>
        <v>104593000</v>
      </c>
      <c r="E43" s="10">
        <f>RTD("gartle.rtd",,"YahooFinanceFinancials",$B$2,"BalanceSheet",E$2,$B43)</f>
        <v>98330000</v>
      </c>
      <c r="F43" s="10">
        <f>RTD("gartle.rtd",,"YahooFinanceFinancials",$B$2,"BalanceSheet",F$2,$B43)</f>
        <v>98525000</v>
      </c>
    </row>
    <row r="44" spans="2:6" x14ac:dyDescent="0.25">
      <c r="B44" s="6" t="s">
        <v>31</v>
      </c>
      <c r="C44" s="10">
        <f>RTD("gartle.rtd",,"YahooFinanceFinancials",$B$2,"BalanceSheet",C$2,$B44)</f>
        <v>0</v>
      </c>
      <c r="D44" s="10">
        <f>RTD("gartle.rtd",,"YahooFinanceFinancials",$B$2,"BalanceSheet",D$2,$B44)</f>
        <v>0</v>
      </c>
      <c r="E44" s="10">
        <f>RTD("gartle.rtd",,"YahooFinanceFinancials",$B$2,"BalanceSheet",E$2,$B44)</f>
        <v>0</v>
      </c>
      <c r="F44" s="10">
        <f>RTD("gartle.rtd",,"YahooFinanceFinancials",$B$2,"BalanceSheet",F$2,$B44)</f>
        <v>0</v>
      </c>
    </row>
    <row r="45" spans="2:6" x14ac:dyDescent="0.25">
      <c r="B45" s="6" t="s">
        <v>32</v>
      </c>
      <c r="C45" s="10">
        <f>RTD("gartle.rtd",,"YahooFinanceFinancials",$B$2,"BalanceSheet",C$2,$B45)</f>
        <v>0</v>
      </c>
      <c r="D45" s="10">
        <f>RTD("gartle.rtd",,"YahooFinanceFinancials",$B$2,"BalanceSheet",D$2,$B45)</f>
        <v>0</v>
      </c>
      <c r="E45" s="10">
        <f>RTD("gartle.rtd",,"YahooFinanceFinancials",$B$2,"BalanceSheet",E$2,$B45)</f>
        <v>0</v>
      </c>
      <c r="F45" s="10">
        <f>RTD("gartle.rtd",,"YahooFinanceFinancials",$B$2,"BalanceSheet",F$2,$B45)</f>
        <v>0</v>
      </c>
    </row>
    <row r="46" spans="2:6" ht="15.75" thickBot="1" x14ac:dyDescent="0.3">
      <c r="B46" s="6" t="s">
        <v>33</v>
      </c>
      <c r="C46" s="10">
        <f>RTD("gartle.rtd",,"YahooFinanceFinancials",$B$2,"BalanceSheet",C$2,$B46)</f>
        <v>-3064000</v>
      </c>
      <c r="D46" s="10">
        <f>RTD("gartle.rtd",,"YahooFinanceFinancials",$B$2,"BalanceSheet",D$2,$B46)</f>
        <v>-841000</v>
      </c>
      <c r="E46" s="10">
        <f>RTD("gartle.rtd",,"YahooFinanceFinancials",$B$2,"BalanceSheet",E$2,$B46)</f>
        <v>-150000</v>
      </c>
      <c r="F46" s="10">
        <f>RTD("gartle.rtd",,"YahooFinanceFinancials",$B$2,"BalanceSheet",F$2,$B46)</f>
        <v>-545000</v>
      </c>
    </row>
    <row r="47" spans="2:6" ht="16.5" thickTop="1" thickBot="1" x14ac:dyDescent="0.3">
      <c r="B47" s="15" t="s">
        <v>34</v>
      </c>
      <c r="C47" s="16">
        <f>RTD("gartle.rtd",,"YahooFinanceFinancials",$B$2,"BalanceSheet",C$2,$B47)</f>
        <v>126878000</v>
      </c>
      <c r="D47" s="16">
        <f>RTD("gartle.rtd",,"YahooFinanceFinancials",$B$2,"BalanceSheet",D$2,$B47)</f>
        <v>140199000</v>
      </c>
      <c r="E47" s="16">
        <f>RTD("gartle.rtd",,"YahooFinanceFinancials",$B$2,"BalanceSheet",E$2,$B47)</f>
        <v>134047000</v>
      </c>
      <c r="F47" s="16">
        <f>RTD("gartle.rtd",,"YahooFinanceFinancials",$B$2,"BalanceSheet",F$2,$B47)</f>
        <v>132425000</v>
      </c>
    </row>
    <row r="48" spans="2:6" ht="15.75" thickTop="1" x14ac:dyDescent="0.25">
      <c r="B48" s="3" t="s">
        <v>35</v>
      </c>
      <c r="C48" s="4">
        <f>RTD("gartle.rtd",,"YahooFinanceFinancials",$B$2,"BalanceSheet",C$2,$B48)</f>
        <v>126878000</v>
      </c>
      <c r="D48" s="4">
        <f>RTD("gartle.rtd",,"YahooFinanceFinancials",$B$2,"BalanceSheet",D$2,$B48)</f>
        <v>132161000</v>
      </c>
      <c r="E48" s="4">
        <f>RTD("gartle.rtd",,"YahooFinanceFinancials",$B$2,"BalanceSheet",E$2,$B48)</f>
        <v>126032000</v>
      </c>
      <c r="F48" s="4">
        <f>RTD("gartle.rtd",,"YahooFinanceFinancials",$B$2,"BalanceSheet",F$2,$B48)</f>
        <v>124320000</v>
      </c>
    </row>
  </sheetData>
  <pageMargins left="0.51181102362204722" right="0.51181102362204722" top="0.74803149606299213" bottom="0.55118110236220474" header="0.31496062992125984" footer="0.31496062992125984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B2:F33"/>
  <sheetViews>
    <sheetView showGridLines="0" workbookViewId="0">
      <selection activeCell="B2" sqref="B2"/>
    </sheetView>
  </sheetViews>
  <sheetFormatPr defaultRowHeight="15" x14ac:dyDescent="0.25"/>
  <cols>
    <col min="1" max="1" width="2.85546875" customWidth="1"/>
    <col min="2" max="2" width="42.85546875" customWidth="1"/>
    <col min="3" max="6" width="12.85546875" customWidth="1"/>
  </cols>
  <sheetData>
    <row r="2" spans="2:6" x14ac:dyDescent="0.25">
      <c r="B2" s="2" t="s">
        <v>40</v>
      </c>
      <c r="C2" s="1">
        <v>1</v>
      </c>
      <c r="D2" s="1">
        <v>2</v>
      </c>
      <c r="E2" s="1">
        <v>3</v>
      </c>
      <c r="F2" s="1">
        <v>4</v>
      </c>
    </row>
    <row r="4" spans="2:6" ht="18.75" x14ac:dyDescent="0.3">
      <c r="B4" s="20" t="s">
        <v>84</v>
      </c>
      <c r="C4" s="21" t="str">
        <f>B2</f>
        <v>AAPL</v>
      </c>
    </row>
    <row r="6" spans="2:6" x14ac:dyDescent="0.25">
      <c r="B6" s="3" t="s">
        <v>39</v>
      </c>
      <c r="C6" s="5">
        <f>RTD("gartle.rtd",,"YahooFinanceFinancials",$B$2,"IncomeStatement",C$2,$B6)</f>
        <v>43190</v>
      </c>
      <c r="D6" s="5">
        <f>RTD("gartle.rtd",,"YahooFinanceFinancials",$B$2,"IncomeStatement",D$2,$B6)</f>
        <v>43099</v>
      </c>
      <c r="E6" s="5">
        <f>RTD("gartle.rtd",,"YahooFinanceFinancials",$B$2,"IncomeStatement",E$2,$B6)</f>
        <v>43008</v>
      </c>
      <c r="F6" s="5">
        <f>RTD("gartle.rtd",,"YahooFinanceFinancials",$B$2,"IncomeStatement",F$2,$B6)</f>
        <v>42917</v>
      </c>
    </row>
    <row r="7" spans="2:6" x14ac:dyDescent="0.25">
      <c r="B7" s="6"/>
      <c r="C7" s="6"/>
      <c r="D7" s="6"/>
      <c r="E7" s="6"/>
      <c r="F7" s="6"/>
    </row>
    <row r="8" spans="2:6" x14ac:dyDescent="0.25">
      <c r="B8" s="3" t="s">
        <v>41</v>
      </c>
      <c r="C8" s="4">
        <f>RTD("gartle.rtd",,"YahooFinanceFinancials",$B$2,"IncomeStatement",C$2,$B8)</f>
        <v>61137000</v>
      </c>
      <c r="D8" s="4">
        <f>RTD("gartle.rtd",,"YahooFinanceFinancials",$B$2,"IncomeStatement",D$2,$B8)</f>
        <v>88293000</v>
      </c>
      <c r="E8" s="4">
        <f>RTD("gartle.rtd",,"YahooFinanceFinancials",$B$2,"IncomeStatement",E$2,$B8)</f>
        <v>52579000</v>
      </c>
      <c r="F8" s="4">
        <f>RTD("gartle.rtd",,"YahooFinanceFinancials",$B$2,"IncomeStatement",F$2,$B8)</f>
        <v>45408000</v>
      </c>
    </row>
    <row r="9" spans="2:6" ht="15.75" thickBot="1" x14ac:dyDescent="0.3">
      <c r="B9" s="7" t="s">
        <v>42</v>
      </c>
      <c r="C9" s="8">
        <f>RTD("gartle.rtd",,"YahooFinanceFinancials",$B$2,"IncomeStatement",C$2,$B9)</f>
        <v>37715000</v>
      </c>
      <c r="D9" s="8">
        <f>RTD("gartle.rtd",,"YahooFinanceFinancials",$B$2,"IncomeStatement",D$2,$B9)</f>
        <v>54381000</v>
      </c>
      <c r="E9" s="8">
        <f>RTD("gartle.rtd",,"YahooFinanceFinancials",$B$2,"IncomeStatement",E$2,$B9)</f>
        <v>32648000</v>
      </c>
      <c r="F9" s="8">
        <f>RTD("gartle.rtd",,"YahooFinanceFinancials",$B$2,"IncomeStatement",F$2,$B9)</f>
        <v>27920000</v>
      </c>
    </row>
    <row r="10" spans="2:6" ht="22.5" customHeight="1" thickTop="1" x14ac:dyDescent="0.25">
      <c r="B10" s="3" t="s">
        <v>43</v>
      </c>
      <c r="C10" s="4">
        <f>RTD("gartle.rtd",,"YahooFinanceFinancials",$B$2,"IncomeStatement",C$2,$B10)</f>
        <v>23422000</v>
      </c>
      <c r="D10" s="4">
        <f>RTD("gartle.rtd",,"YahooFinanceFinancials",$B$2,"IncomeStatement",D$2,$B10)</f>
        <v>33912000</v>
      </c>
      <c r="E10" s="4">
        <f>RTD("gartle.rtd",,"YahooFinanceFinancials",$B$2,"IncomeStatement",E$2,$B10)</f>
        <v>19931000</v>
      </c>
      <c r="F10" s="4">
        <f>RTD("gartle.rtd",,"YahooFinanceFinancials",$B$2,"IncomeStatement",F$2,$B10)</f>
        <v>17488000</v>
      </c>
    </row>
    <row r="11" spans="2:6" x14ac:dyDescent="0.25">
      <c r="B11" s="17" t="s">
        <v>81</v>
      </c>
      <c r="C11" s="9"/>
      <c r="D11" s="9"/>
      <c r="E11" s="9"/>
      <c r="F11" s="9"/>
    </row>
    <row r="12" spans="2:6" x14ac:dyDescent="0.25">
      <c r="B12" s="18" t="s">
        <v>44</v>
      </c>
      <c r="C12" s="10">
        <f>RTD("gartle.rtd",,"YahooFinanceFinancials",$B$2,"IncomeStatement",C$2,$B12)</f>
        <v>3378000</v>
      </c>
      <c r="D12" s="10">
        <f>RTD("gartle.rtd",,"YahooFinanceFinancials",$B$2,"IncomeStatement",D$2,$B12)</f>
        <v>3407000</v>
      </c>
      <c r="E12" s="10">
        <f>RTD("gartle.rtd",,"YahooFinanceFinancials",$B$2,"IncomeStatement",E$2,$B12)</f>
        <v>2997000</v>
      </c>
      <c r="F12" s="10">
        <f>RTD("gartle.rtd",,"YahooFinanceFinancials",$B$2,"IncomeStatement",F$2,$B12)</f>
        <v>2937000</v>
      </c>
    </row>
    <row r="13" spans="2:6" x14ac:dyDescent="0.25">
      <c r="B13" s="18" t="s">
        <v>45</v>
      </c>
      <c r="C13" s="10">
        <f>RTD("gartle.rtd",,"YahooFinanceFinancials",$B$2,"IncomeStatement",C$2,$B13)</f>
        <v>4150000</v>
      </c>
      <c r="D13" s="10">
        <f>RTD("gartle.rtd",,"YahooFinanceFinancials",$B$2,"IncomeStatement",D$2,$B13)</f>
        <v>4231000</v>
      </c>
      <c r="E13" s="10">
        <f>RTD("gartle.rtd",,"YahooFinanceFinancials",$B$2,"IncomeStatement",E$2,$B13)</f>
        <v>3814000</v>
      </c>
      <c r="F13" s="10">
        <f>RTD("gartle.rtd",,"YahooFinanceFinancials",$B$2,"IncomeStatement",F$2,$B13)</f>
        <v>3783000</v>
      </c>
    </row>
    <row r="14" spans="2:6" x14ac:dyDescent="0.25">
      <c r="B14" s="18" t="s">
        <v>46</v>
      </c>
      <c r="C14" s="10">
        <f>RTD("gartle.rtd",,"YahooFinanceFinancials",$B$2,"IncomeStatement",C$2,$B14)</f>
        <v>0</v>
      </c>
      <c r="D14" s="10">
        <f>RTD("gartle.rtd",,"YahooFinanceFinancials",$B$2,"IncomeStatement",D$2,$B14)</f>
        <v>0</v>
      </c>
      <c r="E14" s="10">
        <f>RTD("gartle.rtd",,"YahooFinanceFinancials",$B$2,"IncomeStatement",E$2,$B14)</f>
        <v>0</v>
      </c>
      <c r="F14" s="10">
        <f>RTD("gartle.rtd",,"YahooFinanceFinancials",$B$2,"IncomeStatement",F$2,$B14)</f>
        <v>0</v>
      </c>
    </row>
    <row r="15" spans="2:6" ht="15.75" thickBot="1" x14ac:dyDescent="0.3">
      <c r="B15" s="19" t="s">
        <v>47</v>
      </c>
      <c r="C15" s="11">
        <f>RTD("gartle.rtd",,"YahooFinanceFinancials",$B$2,"IncomeStatement",C$2,$B15)</f>
        <v>0</v>
      </c>
      <c r="D15" s="11">
        <f>RTD("gartle.rtd",,"YahooFinanceFinancials",$B$2,"IncomeStatement",D$2,$B15)</f>
        <v>0</v>
      </c>
      <c r="E15" s="11">
        <f>RTD("gartle.rtd",,"YahooFinanceFinancials",$B$2,"IncomeStatement",E$2,$B15)</f>
        <v>0</v>
      </c>
      <c r="F15" s="11">
        <f>RTD("gartle.rtd",,"YahooFinanceFinancials",$B$2,"IncomeStatement",F$2,$B15)</f>
        <v>0</v>
      </c>
    </row>
    <row r="16" spans="2:6" ht="22.5" customHeight="1" thickTop="1" thickBot="1" x14ac:dyDescent="0.3">
      <c r="B16" s="18" t="s">
        <v>48</v>
      </c>
      <c r="C16" s="10">
        <f t="shared" ref="C16:F16" si="0">SUM(C12:C15)</f>
        <v>7528000</v>
      </c>
      <c r="D16" s="10">
        <f t="shared" si="0"/>
        <v>7638000</v>
      </c>
      <c r="E16" s="10">
        <f t="shared" si="0"/>
        <v>6811000</v>
      </c>
      <c r="F16" s="10">
        <f t="shared" si="0"/>
        <v>6720000</v>
      </c>
    </row>
    <row r="17" spans="2:6" ht="22.5" customHeight="1" thickTop="1" x14ac:dyDescent="0.25">
      <c r="B17" s="12" t="s">
        <v>49</v>
      </c>
      <c r="C17" s="13">
        <f>RTD("gartle.rtd",,"YahooFinanceFinancials",$B$2,"IncomeStatement",C$2,$B17)</f>
        <v>15894000</v>
      </c>
      <c r="D17" s="13">
        <f>RTD("gartle.rtd",,"YahooFinanceFinancials",$B$2,"IncomeStatement",D$2,$B17)</f>
        <v>26274000</v>
      </c>
      <c r="E17" s="13">
        <f>RTD("gartle.rtd",,"YahooFinanceFinancials",$B$2,"IncomeStatement",E$2,$B17)</f>
        <v>13120000</v>
      </c>
      <c r="F17" s="13">
        <f>RTD("gartle.rtd",,"YahooFinanceFinancials",$B$2,"IncomeStatement",F$2,$B17)</f>
        <v>10768000</v>
      </c>
    </row>
    <row r="18" spans="2:6" x14ac:dyDescent="0.25">
      <c r="B18" s="17" t="s">
        <v>82</v>
      </c>
      <c r="C18" s="9"/>
      <c r="D18" s="9"/>
      <c r="E18" s="9"/>
      <c r="F18" s="9"/>
    </row>
    <row r="19" spans="2:6" x14ac:dyDescent="0.25">
      <c r="B19" s="18" t="s">
        <v>50</v>
      </c>
      <c r="C19" s="10">
        <f>RTD("gartle.rtd",,"YahooFinanceFinancials",$B$2,"IncomeStatement",C$2,$B19)</f>
        <v>274000</v>
      </c>
      <c r="D19" s="10">
        <f>RTD("gartle.rtd",,"YahooFinanceFinancials",$B$2,"IncomeStatement",D$2,$B19)</f>
        <v>756000</v>
      </c>
      <c r="E19" s="10">
        <f>RTD("gartle.rtd",,"YahooFinanceFinancials",$B$2,"IncomeStatement",E$2,$B19)</f>
        <v>797000</v>
      </c>
      <c r="F19" s="10">
        <f>RTD("gartle.rtd",,"YahooFinanceFinancials",$B$2,"IncomeStatement",F$2,$B19)</f>
        <v>540000</v>
      </c>
    </row>
    <row r="20" spans="2:6" x14ac:dyDescent="0.25">
      <c r="B20" s="18" t="s">
        <v>51</v>
      </c>
      <c r="C20" s="10">
        <f>RTD("gartle.rtd",,"YahooFinanceFinancials",$B$2,"IncomeStatement",C$2,$B20)</f>
        <v>16168000</v>
      </c>
      <c r="D20" s="10">
        <f>RTD("gartle.rtd",,"YahooFinanceFinancials",$B$2,"IncomeStatement",D$2,$B20)</f>
        <v>27030000</v>
      </c>
      <c r="E20" s="10">
        <f>RTD("gartle.rtd",,"YahooFinanceFinancials",$B$2,"IncomeStatement",E$2,$B20)</f>
        <v>13917000</v>
      </c>
      <c r="F20" s="10">
        <f>RTD("gartle.rtd",,"YahooFinanceFinancials",$B$2,"IncomeStatement",F$2,$B20)</f>
        <v>11308000</v>
      </c>
    </row>
    <row r="21" spans="2:6" x14ac:dyDescent="0.25">
      <c r="B21" s="18" t="s">
        <v>52</v>
      </c>
      <c r="C21" s="10">
        <f>RTD("gartle.rtd",,"YahooFinanceFinancials",$B$2,"IncomeStatement",C$2,$B21)</f>
        <v>0</v>
      </c>
      <c r="D21" s="10">
        <f>RTD("gartle.rtd",,"YahooFinanceFinancials",$B$2,"IncomeStatement",D$2,$B21)</f>
        <v>0</v>
      </c>
      <c r="E21" s="10">
        <f>RTD("gartle.rtd",,"YahooFinanceFinancials",$B$2,"IncomeStatement",E$2,$B21)</f>
        <v>0</v>
      </c>
      <c r="F21" s="10">
        <f>RTD("gartle.rtd",,"YahooFinanceFinancials",$B$2,"IncomeStatement",F$2,$B21)</f>
        <v>0</v>
      </c>
    </row>
    <row r="22" spans="2:6" x14ac:dyDescent="0.25">
      <c r="B22" s="18" t="s">
        <v>53</v>
      </c>
      <c r="C22" s="10">
        <f>RTD("gartle.rtd",,"YahooFinanceFinancials",$B$2,"IncomeStatement",C$2,$B22)</f>
        <v>16168000</v>
      </c>
      <c r="D22" s="10">
        <f>RTD("gartle.rtd",,"YahooFinanceFinancials",$B$2,"IncomeStatement",D$2,$B22)</f>
        <v>27030000</v>
      </c>
      <c r="E22" s="10">
        <f>RTD("gartle.rtd",,"YahooFinanceFinancials",$B$2,"IncomeStatement",E$2,$B22)</f>
        <v>13917000</v>
      </c>
      <c r="F22" s="10">
        <f>RTD("gartle.rtd",,"YahooFinanceFinancials",$B$2,"IncomeStatement",F$2,$B22)</f>
        <v>11308000</v>
      </c>
    </row>
    <row r="23" spans="2:6" x14ac:dyDescent="0.25">
      <c r="B23" s="18" t="s">
        <v>54</v>
      </c>
      <c r="C23" s="10">
        <f>RTD("gartle.rtd",,"YahooFinanceFinancials",$B$2,"IncomeStatement",C$2,$B23)</f>
        <v>2346000</v>
      </c>
      <c r="D23" s="10">
        <f>RTD("gartle.rtd",,"YahooFinanceFinancials",$B$2,"IncomeStatement",D$2,$B23)</f>
        <v>6965000</v>
      </c>
      <c r="E23" s="10">
        <f>RTD("gartle.rtd",,"YahooFinanceFinancials",$B$2,"IncomeStatement",E$2,$B23)</f>
        <v>3203000</v>
      </c>
      <c r="F23" s="10">
        <f>RTD("gartle.rtd",,"YahooFinanceFinancials",$B$2,"IncomeStatement",F$2,$B23)</f>
        <v>2591000</v>
      </c>
    </row>
    <row r="24" spans="2:6" ht="15.75" thickBot="1" x14ac:dyDescent="0.3">
      <c r="B24" s="19" t="s">
        <v>23</v>
      </c>
      <c r="C24" s="11">
        <f>RTD("gartle.rtd",,"YahooFinanceFinancials",$B$2,"IncomeStatement",C$2,$B24)</f>
        <v>0</v>
      </c>
      <c r="D24" s="11">
        <f>RTD("gartle.rtd",,"YahooFinanceFinancials",$B$2,"IncomeStatement",D$2,$B24)</f>
        <v>0</v>
      </c>
      <c r="E24" s="11">
        <f>RTD("gartle.rtd",,"YahooFinanceFinancials",$B$2,"IncomeStatement",E$2,$B24)</f>
        <v>0</v>
      </c>
      <c r="F24" s="11">
        <f>RTD("gartle.rtd",,"YahooFinanceFinancials",$B$2,"IncomeStatement",F$2,$B24)</f>
        <v>0</v>
      </c>
    </row>
    <row r="25" spans="2:6" ht="22.5" customHeight="1" thickTop="1" x14ac:dyDescent="0.25">
      <c r="B25" s="18" t="s">
        <v>55</v>
      </c>
      <c r="C25" s="10">
        <f>RTD("gartle.rtd",,"YahooFinanceFinancials",$B$2,"IncomeStatement",C$2,$B25)</f>
        <v>13822000</v>
      </c>
      <c r="D25" s="10">
        <f>RTD("gartle.rtd",,"YahooFinanceFinancials",$B$2,"IncomeStatement",D$2,$B25)</f>
        <v>20065000</v>
      </c>
      <c r="E25" s="10">
        <f>RTD("gartle.rtd",,"YahooFinanceFinancials",$B$2,"IncomeStatement",E$2,$B25)</f>
        <v>10714000</v>
      </c>
      <c r="F25" s="10">
        <f>RTD("gartle.rtd",,"YahooFinanceFinancials",$B$2,"IncomeStatement",F$2,$B25)</f>
        <v>8717000</v>
      </c>
    </row>
    <row r="26" spans="2:6" x14ac:dyDescent="0.25">
      <c r="B26" s="17" t="s">
        <v>83</v>
      </c>
      <c r="C26" s="9"/>
      <c r="D26" s="9"/>
      <c r="E26" s="9"/>
      <c r="F26" s="9"/>
    </row>
    <row r="27" spans="2:6" x14ac:dyDescent="0.25">
      <c r="B27" s="18" t="s">
        <v>56</v>
      </c>
      <c r="C27" s="10">
        <f>RTD("gartle.rtd",,"YahooFinanceFinancials",$B$2,"IncomeStatement",C$2,$B27)</f>
        <v>0</v>
      </c>
      <c r="D27" s="10">
        <f>RTD("gartle.rtd",,"YahooFinanceFinancials",$B$2,"IncomeStatement",D$2,$B27)</f>
        <v>0</v>
      </c>
      <c r="E27" s="10">
        <f>RTD("gartle.rtd",,"YahooFinanceFinancials",$B$2,"IncomeStatement",E$2,$B27)</f>
        <v>0</v>
      </c>
      <c r="F27" s="10">
        <f>RTD("gartle.rtd",,"YahooFinanceFinancials",$B$2,"IncomeStatement",F$2,$B27)</f>
        <v>0</v>
      </c>
    </row>
    <row r="28" spans="2:6" x14ac:dyDescent="0.25">
      <c r="B28" s="18" t="s">
        <v>57</v>
      </c>
      <c r="C28" s="10">
        <f>RTD("gartle.rtd",,"YahooFinanceFinancials",$B$2,"IncomeStatement",C$2,$B28)</f>
        <v>0</v>
      </c>
      <c r="D28" s="10">
        <f>RTD("gartle.rtd",,"YahooFinanceFinancials",$B$2,"IncomeStatement",D$2,$B28)</f>
        <v>0</v>
      </c>
      <c r="E28" s="10">
        <f>RTD("gartle.rtd",,"YahooFinanceFinancials",$B$2,"IncomeStatement",E$2,$B28)</f>
        <v>0</v>
      </c>
      <c r="F28" s="10">
        <f>RTD("gartle.rtd",,"YahooFinanceFinancials",$B$2,"IncomeStatement",F$2,$B28)</f>
        <v>0</v>
      </c>
    </row>
    <row r="29" spans="2:6" x14ac:dyDescent="0.25">
      <c r="B29" s="18" t="s">
        <v>58</v>
      </c>
      <c r="C29" s="10">
        <f>RTD("gartle.rtd",,"YahooFinanceFinancials",$B$2,"IncomeStatement",C$2,$B29)</f>
        <v>0</v>
      </c>
      <c r="D29" s="10">
        <f>RTD("gartle.rtd",,"YahooFinanceFinancials",$B$2,"IncomeStatement",D$2,$B29)</f>
        <v>0</v>
      </c>
      <c r="E29" s="10">
        <f>RTD("gartle.rtd",,"YahooFinanceFinancials",$B$2,"IncomeStatement",E$2,$B29)</f>
        <v>0</v>
      </c>
      <c r="F29" s="10">
        <f>RTD("gartle.rtd",,"YahooFinanceFinancials",$B$2,"IncomeStatement",F$2,$B29)</f>
        <v>0</v>
      </c>
    </row>
    <row r="30" spans="2:6" ht="22.5" customHeight="1" thickBot="1" x14ac:dyDescent="0.3">
      <c r="B30" s="18" t="s">
        <v>59</v>
      </c>
      <c r="C30" s="10">
        <f>RTD("gartle.rtd",,"YahooFinanceFinancials",$B$2,"IncomeStatement",C$2,$B30)</f>
        <v>0</v>
      </c>
      <c r="D30" s="10">
        <f>RTD("gartle.rtd",,"YahooFinanceFinancials",$B$2,"IncomeStatement",D$2,$B30)</f>
        <v>0</v>
      </c>
      <c r="E30" s="10">
        <f>RTD("gartle.rtd",,"YahooFinanceFinancials",$B$2,"IncomeStatement",E$2,$B30)</f>
        <v>0</v>
      </c>
      <c r="F30" s="10">
        <f>RTD("gartle.rtd",,"YahooFinanceFinancials",$B$2,"IncomeStatement",F$2,$B30)</f>
        <v>0</v>
      </c>
    </row>
    <row r="31" spans="2:6" ht="22.5" customHeight="1" thickTop="1" x14ac:dyDescent="0.25">
      <c r="B31" s="12" t="s">
        <v>60</v>
      </c>
      <c r="C31" s="13">
        <f>RTD("gartle.rtd",,"YahooFinanceFinancials",$B$2,"IncomeStatement",C$2,$B31)</f>
        <v>13822000</v>
      </c>
      <c r="D31" s="13">
        <f>RTD("gartle.rtd",,"YahooFinanceFinancials",$B$2,"IncomeStatement",D$2,$B31)</f>
        <v>20065000</v>
      </c>
      <c r="E31" s="13">
        <f>RTD("gartle.rtd",,"YahooFinanceFinancials",$B$2,"IncomeStatement",E$2,$B31)</f>
        <v>10714000</v>
      </c>
      <c r="F31" s="13">
        <f>RTD("gartle.rtd",,"YahooFinanceFinancials",$B$2,"IncomeStatement",F$2,$B31)</f>
        <v>8717000</v>
      </c>
    </row>
    <row r="32" spans="2:6" ht="15.75" thickBot="1" x14ac:dyDescent="0.3">
      <c r="B32" s="6" t="s">
        <v>61</v>
      </c>
      <c r="C32" s="10">
        <f>RTD("gartle.rtd",,"YahooFinanceFinancials",$B$2,"IncomeStatement",C$2,$B32)</f>
        <v>0</v>
      </c>
      <c r="D32" s="10">
        <f>RTD("gartle.rtd",,"YahooFinanceFinancials",$B$2,"IncomeStatement",D$2,$B32)</f>
        <v>0</v>
      </c>
      <c r="E32" s="10">
        <f>RTD("gartle.rtd",,"YahooFinanceFinancials",$B$2,"IncomeStatement",E$2,$B32)</f>
        <v>0</v>
      </c>
      <c r="F32" s="10">
        <f>RTD("gartle.rtd",,"YahooFinanceFinancials",$B$2,"IncomeStatement",F$2,$B32)</f>
        <v>0</v>
      </c>
    </row>
    <row r="33" spans="2:6" ht="15.75" thickTop="1" x14ac:dyDescent="0.25">
      <c r="B33" s="12" t="s">
        <v>62</v>
      </c>
      <c r="C33" s="13">
        <f>RTD("gartle.rtd",,"YahooFinanceFinancials",$B$2,"IncomeStatement",C$2,$B33)</f>
        <v>13822000</v>
      </c>
      <c r="D33" s="13">
        <f>RTD("gartle.rtd",,"YahooFinanceFinancials",$B$2,"IncomeStatement",D$2,$B33)</f>
        <v>20065000</v>
      </c>
      <c r="E33" s="13">
        <f>RTD("gartle.rtd",,"YahooFinanceFinancials",$B$2,"IncomeStatement",E$2,$B33)</f>
        <v>10714000</v>
      </c>
      <c r="F33" s="13">
        <f>RTD("gartle.rtd",,"YahooFinanceFinancials",$B$2,"IncomeStatement",F$2,$B33)</f>
        <v>8717000</v>
      </c>
    </row>
  </sheetData>
  <pageMargins left="0.51181102362204722" right="0.51181102362204722" top="0.74803149606299213" bottom="0.55118110236220474" header="0.31496062992125984" footer="0.31496062992125984"/>
  <pageSetup orientation="portrait" r:id="rId1"/>
  <ignoredErrors>
    <ignoredError sqref="C16:F16" formula="1"/>
  </ignoredError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B2:F29"/>
  <sheetViews>
    <sheetView showGridLines="0" workbookViewId="0">
      <selection activeCell="B2" sqref="B2"/>
    </sheetView>
  </sheetViews>
  <sheetFormatPr defaultRowHeight="15" x14ac:dyDescent="0.25"/>
  <cols>
    <col min="1" max="1" width="2.85546875" customWidth="1"/>
    <col min="2" max="2" width="42.85546875" customWidth="1"/>
    <col min="3" max="6" width="12.85546875" customWidth="1"/>
  </cols>
  <sheetData>
    <row r="2" spans="2:6" x14ac:dyDescent="0.25">
      <c r="B2" s="2" t="s">
        <v>40</v>
      </c>
      <c r="C2" s="1">
        <v>1</v>
      </c>
      <c r="D2" s="1">
        <v>2</v>
      </c>
      <c r="E2" s="1">
        <v>3</v>
      </c>
      <c r="F2" s="1">
        <v>4</v>
      </c>
    </row>
    <row r="4" spans="2:6" ht="18.75" x14ac:dyDescent="0.3">
      <c r="B4" s="20" t="s">
        <v>88</v>
      </c>
      <c r="C4" s="21" t="str">
        <f>B2</f>
        <v>AAPL</v>
      </c>
    </row>
    <row r="6" spans="2:6" x14ac:dyDescent="0.25">
      <c r="B6" s="3" t="s">
        <v>39</v>
      </c>
      <c r="C6" s="5">
        <f>RTD("gartle.rtd",,"YahooFinanceFinancials",$B$2,"CashFlow",C$2,$B6)</f>
        <v>43190</v>
      </c>
      <c r="D6" s="5">
        <f>RTD("gartle.rtd",,"YahooFinanceFinancials",$B$2,"CashFlow",D$2,$B6)</f>
        <v>43099</v>
      </c>
      <c r="E6" s="5">
        <f>RTD("gartle.rtd",,"YahooFinanceFinancials",$B$2,"CashFlow",E$2,$B6)</f>
        <v>43008</v>
      </c>
      <c r="F6" s="5">
        <f>RTD("gartle.rtd",,"YahooFinanceFinancials",$B$2,"CashFlow",F$2,$B6)</f>
        <v>42917</v>
      </c>
    </row>
    <row r="7" spans="2:6" x14ac:dyDescent="0.25">
      <c r="B7" s="6"/>
      <c r="C7" s="6"/>
      <c r="D7" s="6"/>
      <c r="E7" s="6"/>
      <c r="F7" s="6"/>
    </row>
    <row r="8" spans="2:6" ht="21" customHeight="1" x14ac:dyDescent="0.25">
      <c r="B8" s="3" t="s">
        <v>60</v>
      </c>
      <c r="C8" s="4">
        <f>RTD("gartle.rtd",,"YahooFinanceFinancials",$B$2,"CashFlow",C$2,$B8)</f>
        <v>13822000</v>
      </c>
      <c r="D8" s="4">
        <f>RTD("gartle.rtd",,"YahooFinanceFinancials",$B$2,"CashFlow",D$2,$B8)</f>
        <v>20065000</v>
      </c>
      <c r="E8" s="4">
        <f>RTD("gartle.rtd",,"YahooFinanceFinancials",$B$2,"CashFlow",E$2,$B8)</f>
        <v>10714000</v>
      </c>
      <c r="F8" s="4">
        <f>RTD("gartle.rtd",,"YahooFinanceFinancials",$B$2,"CashFlow",F$2,$B8)</f>
        <v>8717000</v>
      </c>
    </row>
    <row r="9" spans="2:6" x14ac:dyDescent="0.25">
      <c r="B9" s="14" t="s">
        <v>89</v>
      </c>
      <c r="C9" s="9"/>
      <c r="D9" s="9"/>
      <c r="E9" s="9"/>
      <c r="F9" s="9"/>
    </row>
    <row r="10" spans="2:6" x14ac:dyDescent="0.25">
      <c r="B10" s="6" t="s">
        <v>63</v>
      </c>
      <c r="C10" s="10">
        <f>RTD("gartle.rtd",,"YahooFinanceFinancials",$B$2,"CashFlow",C$2,$B10)</f>
        <v>2739000</v>
      </c>
      <c r="D10" s="10">
        <f>RTD("gartle.rtd",,"YahooFinanceFinancials",$B$2,"CashFlow",D$2,$B10)</f>
        <v>2745000</v>
      </c>
      <c r="E10" s="10">
        <f>RTD("gartle.rtd",,"YahooFinanceFinancials",$B$2,"CashFlow",E$2,$B10)</f>
        <v>2484000</v>
      </c>
      <c r="F10" s="10">
        <f>RTD("gartle.rtd",,"YahooFinanceFinancials",$B$2,"CashFlow",F$2,$B10)</f>
        <v>2354000</v>
      </c>
    </row>
    <row r="11" spans="2:6" x14ac:dyDescent="0.25">
      <c r="B11" s="6" t="s">
        <v>64</v>
      </c>
      <c r="C11" s="10">
        <f>RTD("gartle.rtd",,"YahooFinanceFinancials",$B$2,"CashFlow",C$2,$B11)</f>
        <v>710000</v>
      </c>
      <c r="D11" s="10">
        <f>RTD("gartle.rtd",,"YahooFinanceFinancials",$B$2,"CashFlow",D$2,$B11)</f>
        <v>-32452000</v>
      </c>
      <c r="E11" s="10">
        <f>RTD("gartle.rtd",,"YahooFinanceFinancials",$B$2,"CashFlow",E$2,$B11)</f>
        <v>2352000</v>
      </c>
      <c r="F11" s="10">
        <f>RTD("gartle.rtd",,"YahooFinanceFinancials",$B$2,"CashFlow",F$2,$B11)</f>
        <v>3202000</v>
      </c>
    </row>
    <row r="12" spans="2:6" x14ac:dyDescent="0.25">
      <c r="B12" s="6" t="s">
        <v>65</v>
      </c>
      <c r="C12" s="10">
        <f>RTD("gartle.rtd",,"YahooFinanceFinancials",$B$2,"CashFlow",C$2,$B12)</f>
        <v>28468000</v>
      </c>
      <c r="D12" s="10">
        <f>RTD("gartle.rtd",,"YahooFinanceFinancials",$B$2,"CashFlow",D$2,$B12)</f>
        <v>-15230000</v>
      </c>
      <c r="E12" s="10">
        <f>RTD("gartle.rtd",,"YahooFinanceFinancials",$B$2,"CashFlow",E$2,$B12)</f>
        <v>-13040000</v>
      </c>
      <c r="F12" s="10">
        <f>RTD("gartle.rtd",,"YahooFinanceFinancials",$B$2,"CashFlow",F$2,$B12)</f>
        <v>-2002000</v>
      </c>
    </row>
    <row r="13" spans="2:6" x14ac:dyDescent="0.25">
      <c r="B13" s="6" t="s">
        <v>66</v>
      </c>
      <c r="C13" s="10">
        <f>RTD("gartle.rtd",,"YahooFinanceFinancials",$B$2,"CashFlow",C$2,$B13)</f>
        <v>-26512000</v>
      </c>
      <c r="D13" s="10">
        <f>RTD("gartle.rtd",,"YahooFinanceFinancials",$B$2,"CashFlow",D$2,$B13)</f>
        <v>52928000</v>
      </c>
      <c r="E13" s="10">
        <f>RTD("gartle.rtd",,"YahooFinanceFinancials",$B$2,"CashFlow",E$2,$B13)</f>
        <v>16944000</v>
      </c>
      <c r="F13" s="10">
        <f>RTD("gartle.rtd",,"YahooFinanceFinancials",$B$2,"CashFlow",F$2,$B13)</f>
        <v>-1564000</v>
      </c>
    </row>
    <row r="14" spans="2:6" x14ac:dyDescent="0.25">
      <c r="B14" s="6" t="s">
        <v>67</v>
      </c>
      <c r="C14" s="10">
        <f>RTD("gartle.rtd",,"YahooFinanceFinancials",$B$2,"CashFlow",C$2,$B14)</f>
        <v>-3241000</v>
      </c>
      <c r="D14" s="10">
        <f>RTD("gartle.rtd",,"YahooFinanceFinancials",$B$2,"CashFlow",D$2,$B14)</f>
        <v>434000</v>
      </c>
      <c r="E14" s="10">
        <f>RTD("gartle.rtd",,"YahooFinanceFinancials",$B$2,"CashFlow",E$2,$B14)</f>
        <v>-1709000</v>
      </c>
      <c r="F14" s="10">
        <f>RTD("gartle.rtd",,"YahooFinanceFinancials",$B$2,"CashFlow",F$2,$B14)</f>
        <v>-236000</v>
      </c>
    </row>
    <row r="15" spans="2:6" ht="15.75" thickBot="1" x14ac:dyDescent="0.3">
      <c r="B15" s="6" t="s">
        <v>68</v>
      </c>
      <c r="C15" s="10">
        <f>RTD("gartle.rtd",,"YahooFinanceFinancials",$B$2,"CashFlow",C$2,$B15)</f>
        <v>-856000</v>
      </c>
      <c r="D15" s="10">
        <f>RTD("gartle.rtd",,"YahooFinanceFinancials",$B$2,"CashFlow",D$2,$B15)</f>
        <v>-197000</v>
      </c>
      <c r="E15" s="10">
        <f>RTD("gartle.rtd",,"YahooFinanceFinancials",$B$2,"CashFlow",E$2,$B15)</f>
        <v>-2089000</v>
      </c>
      <c r="F15" s="10">
        <f>RTD("gartle.rtd",,"YahooFinanceFinancials",$B$2,"CashFlow",F$2,$B15)</f>
        <v>-2333000</v>
      </c>
    </row>
    <row r="16" spans="2:6" ht="22.5" customHeight="1" thickTop="1" x14ac:dyDescent="0.25">
      <c r="B16" s="12" t="s">
        <v>69</v>
      </c>
      <c r="C16" s="13">
        <f>RTD("gartle.rtd",,"YahooFinanceFinancials",$B$2,"CashFlow",C$2,$B16)</f>
        <v>15130000</v>
      </c>
      <c r="D16" s="13">
        <f>RTD("gartle.rtd",,"YahooFinanceFinancials",$B$2,"CashFlow",D$2,$B16)</f>
        <v>28293000</v>
      </c>
      <c r="E16" s="13">
        <f>RTD("gartle.rtd",,"YahooFinanceFinancials",$B$2,"CashFlow",E$2,$B16)</f>
        <v>15656000</v>
      </c>
      <c r="F16" s="13">
        <f>RTD("gartle.rtd",,"YahooFinanceFinancials",$B$2,"CashFlow",F$2,$B16)</f>
        <v>8138000</v>
      </c>
    </row>
    <row r="17" spans="2:6" x14ac:dyDescent="0.25">
      <c r="B17" s="14" t="s">
        <v>90</v>
      </c>
      <c r="C17" s="9"/>
      <c r="D17" s="9"/>
      <c r="E17" s="9"/>
      <c r="F17" s="9"/>
    </row>
    <row r="18" spans="2:6" x14ac:dyDescent="0.25">
      <c r="B18" s="6" t="s">
        <v>70</v>
      </c>
      <c r="C18" s="10">
        <f>RTD("gartle.rtd",,"YahooFinanceFinancials",$B$2,"CashFlow",C$2,$B18)</f>
        <v>-4195000</v>
      </c>
      <c r="D18" s="10">
        <f>RTD("gartle.rtd",,"YahooFinanceFinancials",$B$2,"CashFlow",D$2,$B18)</f>
        <v>-2810000</v>
      </c>
      <c r="E18" s="10">
        <f>RTD("gartle.rtd",,"YahooFinanceFinancials",$B$2,"CashFlow",E$2,$B18)</f>
        <v>-3865000</v>
      </c>
      <c r="F18" s="10">
        <f>RTD("gartle.rtd",,"YahooFinanceFinancials",$B$2,"CashFlow",F$2,$B18)</f>
        <v>-2277000</v>
      </c>
    </row>
    <row r="19" spans="2:6" x14ac:dyDescent="0.25">
      <c r="B19" s="6" t="s">
        <v>71</v>
      </c>
      <c r="C19" s="10">
        <f>RTD("gartle.rtd",,"YahooFinanceFinancials",$B$2,"CashFlow",C$2,$B19)</f>
        <v>32894000</v>
      </c>
      <c r="D19" s="10">
        <f>RTD("gartle.rtd",,"YahooFinanceFinancials",$B$2,"CashFlow",D$2,$B19)</f>
        <v>-10517000</v>
      </c>
      <c r="E19" s="10">
        <f>RTD("gartle.rtd",,"YahooFinanceFinancials",$B$2,"CashFlow",E$2,$B19)</f>
        <v>-5768000</v>
      </c>
      <c r="F19" s="10">
        <f>RTD("gartle.rtd",,"YahooFinanceFinancials",$B$2,"CashFlow",F$2,$B19)</f>
        <v>-836000</v>
      </c>
    </row>
    <row r="20" spans="2:6" ht="15.75" thickBot="1" x14ac:dyDescent="0.3">
      <c r="B20" s="6" t="s">
        <v>72</v>
      </c>
      <c r="C20" s="10">
        <f>RTD("gartle.rtd",,"YahooFinanceFinancials",$B$2,"CashFlow",C$2,$B20)</f>
        <v>11000</v>
      </c>
      <c r="D20" s="10">
        <f>RTD("gartle.rtd",,"YahooFinanceFinancials",$B$2,"CashFlow",D$2,$B20)</f>
        <v>-263000</v>
      </c>
      <c r="E20" s="10">
        <f>RTD("gartle.rtd",,"YahooFinanceFinancials",$B$2,"CashFlow",E$2,$B20)</f>
        <v>-309000</v>
      </c>
      <c r="F20" s="10">
        <f>RTD("gartle.rtd",,"YahooFinanceFinancials",$B$2,"CashFlow",F$2,$B20)</f>
        <v>-67000</v>
      </c>
    </row>
    <row r="21" spans="2:6" ht="22.5" customHeight="1" thickTop="1" x14ac:dyDescent="0.25">
      <c r="B21" s="12" t="s">
        <v>73</v>
      </c>
      <c r="C21" s="13">
        <f>RTD("gartle.rtd",,"YahooFinanceFinancials",$B$2,"CashFlow",C$2,$B21)</f>
        <v>28710000</v>
      </c>
      <c r="D21" s="13">
        <f>RTD("gartle.rtd",,"YahooFinanceFinancials",$B$2,"CashFlow",D$2,$B21)</f>
        <v>-13590000</v>
      </c>
      <c r="E21" s="13">
        <f>RTD("gartle.rtd",,"YahooFinanceFinancials",$B$2,"CashFlow",E$2,$B21)</f>
        <v>-9942000</v>
      </c>
      <c r="F21" s="13">
        <f>RTD("gartle.rtd",,"YahooFinanceFinancials",$B$2,"CashFlow",F$2,$B21)</f>
        <v>-3180000</v>
      </c>
    </row>
    <row r="22" spans="2:6" x14ac:dyDescent="0.25">
      <c r="B22" s="14" t="s">
        <v>91</v>
      </c>
      <c r="C22" s="9"/>
      <c r="D22" s="9"/>
      <c r="E22" s="9"/>
      <c r="F22" s="9"/>
    </row>
    <row r="23" spans="2:6" x14ac:dyDescent="0.25">
      <c r="B23" s="6" t="s">
        <v>74</v>
      </c>
      <c r="C23" s="10">
        <f>RTD("gartle.rtd",,"YahooFinanceFinancials",$B$2,"CashFlow",C$2,$B23)</f>
        <v>-3190000</v>
      </c>
      <c r="D23" s="10">
        <f>RTD("gartle.rtd",,"YahooFinanceFinancials",$B$2,"CashFlow",D$2,$B23)</f>
        <v>-3339000</v>
      </c>
      <c r="E23" s="10">
        <f>RTD("gartle.rtd",,"YahooFinanceFinancials",$B$2,"CashFlow",E$2,$B23)</f>
        <v>-3270000</v>
      </c>
      <c r="F23" s="10">
        <f>RTD("gartle.rtd",,"YahooFinanceFinancials",$B$2,"CashFlow",F$2,$B23)</f>
        <v>-3365000</v>
      </c>
    </row>
    <row r="24" spans="2:6" x14ac:dyDescent="0.25">
      <c r="B24" s="6" t="s">
        <v>75</v>
      </c>
      <c r="C24" s="10">
        <f>RTD("gartle.rtd",,"YahooFinanceFinancials",$B$2,"CashFlow",C$2,$B24)</f>
        <v>-22429000</v>
      </c>
      <c r="D24" s="10">
        <f>RTD("gartle.rtd",,"YahooFinanceFinancials",$B$2,"CashFlow",D$2,$B24)</f>
        <v>-10095000</v>
      </c>
      <c r="E24" s="10">
        <f>RTD("gartle.rtd",,"YahooFinanceFinancials",$B$2,"CashFlow",E$2,$B24)</f>
        <v>-7514000</v>
      </c>
      <c r="F24" s="10">
        <f>RTD("gartle.rtd",,"YahooFinanceFinancials",$B$2,"CashFlow",F$2,$B24)</f>
        <v>-7092000</v>
      </c>
    </row>
    <row r="25" spans="2:6" x14ac:dyDescent="0.25">
      <c r="B25" s="6" t="s">
        <v>76</v>
      </c>
      <c r="C25" s="10">
        <f>RTD("gartle.rtd",,"YahooFinanceFinancials",$B$2,"CashFlow",C$2,$B25)</f>
        <v>-501000</v>
      </c>
      <c r="D25" s="10">
        <f>RTD("gartle.rtd",,"YahooFinanceFinancials",$B$2,"CashFlow",D$2,$B25)</f>
        <v>6971000</v>
      </c>
      <c r="E25" s="10">
        <f>RTD("gartle.rtd",,"YahooFinanceFinancials",$B$2,"CashFlow",E$2,$B25)</f>
        <v>6923000</v>
      </c>
      <c r="F25" s="10">
        <f>RTD("gartle.rtd",,"YahooFinanceFinancials",$B$2,"CashFlow",F$2,$B25)</f>
        <v>9237000</v>
      </c>
    </row>
    <row r="26" spans="2:6" ht="15.75" thickBot="1" x14ac:dyDescent="0.3">
      <c r="B26" s="6" t="s">
        <v>77</v>
      </c>
      <c r="C26" s="10">
        <f>RTD("gartle.rtd",,"YahooFinanceFinancials",$B$2,"CashFlow",C$2,$B26)</f>
        <v>-152000</v>
      </c>
      <c r="D26" s="10">
        <f>RTD("gartle.rtd",,"YahooFinanceFinancials",$B$2,"CashFlow",D$2,$B26)</f>
        <v>-1038000</v>
      </c>
      <c r="E26" s="10">
        <f>RTD("gartle.rtd",,"YahooFinanceFinancials",$B$2,"CashFlow",E$2,$B26)</f>
        <v>-228000</v>
      </c>
      <c r="F26" s="10">
        <f>RTD("gartle.rtd",,"YahooFinanceFinancials",$B$2,"CashFlow",F$2,$B26)</f>
        <v>-858000</v>
      </c>
    </row>
    <row r="27" spans="2:6" ht="22.5" customHeight="1" thickTop="1" x14ac:dyDescent="0.25">
      <c r="B27" s="12" t="s">
        <v>78</v>
      </c>
      <c r="C27" s="13">
        <f>RTD("gartle.rtd",,"YahooFinanceFinancials",$B$2,"CashFlow",C$2,$B27)</f>
        <v>-26272000</v>
      </c>
      <c r="D27" s="13">
        <f>RTD("gartle.rtd",,"YahooFinanceFinancials",$B$2,"CashFlow",D$2,$B27)</f>
        <v>-7501000</v>
      </c>
      <c r="E27" s="13">
        <f>RTD("gartle.rtd",,"YahooFinanceFinancials",$B$2,"CashFlow",E$2,$B27)</f>
        <v>-3996000</v>
      </c>
      <c r="F27" s="13">
        <f>RTD("gartle.rtd",,"YahooFinanceFinancials",$B$2,"CashFlow",F$2,$B27)</f>
        <v>-1544000</v>
      </c>
    </row>
    <row r="28" spans="2:6" ht="15.75" thickBot="1" x14ac:dyDescent="0.3">
      <c r="B28" s="6" t="s">
        <v>79</v>
      </c>
      <c r="C28" s="10">
        <f>RTD("gartle.rtd",,"YahooFinanceFinancials",$B$2,"CashFlow",C$2,$B28)</f>
        <v>0</v>
      </c>
      <c r="D28" s="10">
        <f>RTD("gartle.rtd",,"YahooFinanceFinancials",$B$2,"CashFlow",D$2,$B28)</f>
        <v>0</v>
      </c>
      <c r="E28" s="10">
        <f>RTD("gartle.rtd",,"YahooFinanceFinancials",$B$2,"CashFlow",E$2,$B28)</f>
        <v>0</v>
      </c>
      <c r="F28" s="10">
        <f>RTD("gartle.rtd",,"YahooFinanceFinancials",$B$2,"CashFlow",F$2,$B28)</f>
        <v>0</v>
      </c>
    </row>
    <row r="29" spans="2:6" ht="15.75" thickTop="1" x14ac:dyDescent="0.25">
      <c r="B29" s="12" t="s">
        <v>80</v>
      </c>
      <c r="C29" s="13">
        <f>RTD("gartle.rtd",,"YahooFinanceFinancials",$B$2,"CashFlow",C$2,$B29)</f>
        <v>17568000</v>
      </c>
      <c r="D29" s="13">
        <f>RTD("gartle.rtd",,"YahooFinanceFinancials",$B$2,"CashFlow",D$2,$B29)</f>
        <v>7202000</v>
      </c>
      <c r="E29" s="13">
        <f>RTD("gartle.rtd",,"YahooFinanceFinancials",$B$2,"CashFlow",E$2,$B29)</f>
        <v>1718000</v>
      </c>
      <c r="F29" s="13">
        <f>RTD("gartle.rtd",,"YahooFinanceFinancials",$B$2,"CashFlow",F$2,$B29)</f>
        <v>3414000</v>
      </c>
    </row>
  </sheetData>
  <pageMargins left="0.51181102362204722" right="0.51181102362204722" top="0.74803149606299213" bottom="0.55118110236220474" header="0.31496062992125984" footer="0.31496062992125984"/>
  <pageSetup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2060"/>
    <pageSetUpPr fitToPage="1"/>
  </sheetPr>
  <dimension ref="B2:E48"/>
  <sheetViews>
    <sheetView showGridLines="0" workbookViewId="0">
      <selection activeCell="B2" sqref="B2"/>
    </sheetView>
  </sheetViews>
  <sheetFormatPr defaultRowHeight="15" x14ac:dyDescent="0.25"/>
  <cols>
    <col min="1" max="1" width="2.85546875" customWidth="1"/>
    <col min="2" max="2" width="42.85546875" customWidth="1"/>
    <col min="3" max="5" width="12.85546875" customWidth="1"/>
  </cols>
  <sheetData>
    <row r="2" spans="2:5" x14ac:dyDescent="0.25">
      <c r="B2" s="2" t="s">
        <v>40</v>
      </c>
      <c r="C2" s="1">
        <v>1</v>
      </c>
      <c r="D2" s="1">
        <v>2</v>
      </c>
      <c r="E2" s="1">
        <v>3</v>
      </c>
    </row>
    <row r="4" spans="2:5" ht="18.75" x14ac:dyDescent="0.3">
      <c r="B4" s="20" t="s">
        <v>87</v>
      </c>
      <c r="C4" s="21" t="str">
        <f>B2</f>
        <v>AAPL</v>
      </c>
    </row>
    <row r="6" spans="2:5" x14ac:dyDescent="0.25">
      <c r="B6" s="3" t="s">
        <v>39</v>
      </c>
      <c r="C6" s="5">
        <f>RTD("gartle.rtd",,"YahooFinanceFinancials",$B$2,"BalanceSheetAnnual",C$2,$B6)</f>
        <v>43008</v>
      </c>
      <c r="D6" s="5">
        <f>RTD("gartle.rtd",,"YahooFinanceFinancials",$B$2,"BalanceSheetAnnual",D$2,$B6)</f>
        <v>42637</v>
      </c>
      <c r="E6" s="5">
        <f>RTD("gartle.rtd",,"YahooFinanceFinancials",$B$2,"BalanceSheetAnnual",E$2,$B6)</f>
        <v>42273</v>
      </c>
    </row>
    <row r="7" spans="2:5" x14ac:dyDescent="0.25">
      <c r="B7" s="6"/>
      <c r="C7" s="6"/>
      <c r="D7" s="6"/>
      <c r="E7" s="6"/>
    </row>
    <row r="8" spans="2:5" x14ac:dyDescent="0.25">
      <c r="B8" s="14" t="s">
        <v>36</v>
      </c>
      <c r="C8" s="9"/>
      <c r="D8" s="9"/>
      <c r="E8" s="9"/>
    </row>
    <row r="9" spans="2:5" x14ac:dyDescent="0.25">
      <c r="B9" s="6" t="s">
        <v>0</v>
      </c>
      <c r="C9" s="10"/>
      <c r="D9" s="10"/>
      <c r="E9" s="10"/>
    </row>
    <row r="10" spans="2:5" x14ac:dyDescent="0.25">
      <c r="B10" s="18" t="s">
        <v>1</v>
      </c>
      <c r="C10" s="10">
        <f>RTD("gartle.rtd",,"YahooFinanceFinancials",$B$2,"BalanceSheetAnnual",C$2,$B10)</f>
        <v>20289000</v>
      </c>
      <c r="D10" s="10">
        <f>RTD("gartle.rtd",,"YahooFinanceFinancials",$B$2,"BalanceSheetAnnual",D$2,$B10)</f>
        <v>20484000</v>
      </c>
      <c r="E10" s="10">
        <f>RTD("gartle.rtd",,"YahooFinanceFinancials",$B$2,"BalanceSheetAnnual",E$2,$B10)</f>
        <v>21120000</v>
      </c>
    </row>
    <row r="11" spans="2:5" x14ac:dyDescent="0.25">
      <c r="B11" s="18" t="s">
        <v>2</v>
      </c>
      <c r="C11" s="10">
        <f>RTD("gartle.rtd",,"YahooFinanceFinancials",$B$2,"BalanceSheetAnnual",C$2,$B11)</f>
        <v>53892000</v>
      </c>
      <c r="D11" s="10">
        <f>RTD("gartle.rtd",,"YahooFinanceFinancials",$B$2,"BalanceSheetAnnual",D$2,$B11)</f>
        <v>46671000</v>
      </c>
      <c r="E11" s="10">
        <f>RTD("gartle.rtd",,"YahooFinanceFinancials",$B$2,"BalanceSheetAnnual",E$2,$B11)</f>
        <v>20481000</v>
      </c>
    </row>
    <row r="12" spans="2:5" x14ac:dyDescent="0.25">
      <c r="B12" s="18" t="s">
        <v>3</v>
      </c>
      <c r="C12" s="10">
        <f>RTD("gartle.rtd",,"YahooFinanceFinancials",$B$2,"BalanceSheetAnnual",C$2,$B12)</f>
        <v>35673000</v>
      </c>
      <c r="D12" s="10">
        <f>RTD("gartle.rtd",,"YahooFinanceFinancials",$B$2,"BalanceSheetAnnual",D$2,$B12)</f>
        <v>29299000</v>
      </c>
      <c r="E12" s="10">
        <f>RTD("gartle.rtd",,"YahooFinanceFinancials",$B$2,"BalanceSheetAnnual",E$2,$B12)</f>
        <v>30343000</v>
      </c>
    </row>
    <row r="13" spans="2:5" x14ac:dyDescent="0.25">
      <c r="B13" s="18" t="s">
        <v>4</v>
      </c>
      <c r="C13" s="10">
        <f>RTD("gartle.rtd",,"YahooFinanceFinancials",$B$2,"BalanceSheetAnnual",C$2,$B13)</f>
        <v>4855000</v>
      </c>
      <c r="D13" s="10">
        <f>RTD("gartle.rtd",,"YahooFinanceFinancials",$B$2,"BalanceSheetAnnual",D$2,$B13)</f>
        <v>2132000</v>
      </c>
      <c r="E13" s="10">
        <f>RTD("gartle.rtd",,"YahooFinanceFinancials",$B$2,"BalanceSheetAnnual",E$2,$B13)</f>
        <v>2349000</v>
      </c>
    </row>
    <row r="14" spans="2:5" ht="15.75" thickBot="1" x14ac:dyDescent="0.3">
      <c r="B14" s="22" t="s">
        <v>5</v>
      </c>
      <c r="C14" s="8">
        <f>RTD("gartle.rtd",,"YahooFinanceFinancials",$B$2,"BalanceSheetAnnual",C$2,$B14)</f>
        <v>13936000</v>
      </c>
      <c r="D14" s="8">
        <f>RTD("gartle.rtd",,"YahooFinanceFinancials",$B$2,"BalanceSheetAnnual",D$2,$B14)</f>
        <v>8283000</v>
      </c>
      <c r="E14" s="8">
        <f>RTD("gartle.rtd",,"YahooFinanceFinancials",$B$2,"BalanceSheetAnnual",E$2,$B14)</f>
        <v>15085000</v>
      </c>
    </row>
    <row r="15" spans="2:5" ht="15.75" thickTop="1" x14ac:dyDescent="0.25">
      <c r="B15" s="12" t="s">
        <v>6</v>
      </c>
      <c r="C15" s="13">
        <f>RTD("gartle.rtd",,"YahooFinanceFinancials",$B$2,"BalanceSheetAnnual",C$2,$B15)</f>
        <v>128645000</v>
      </c>
      <c r="D15" s="13">
        <f>RTD("gartle.rtd",,"YahooFinanceFinancials",$B$2,"BalanceSheetAnnual",D$2,$B15)</f>
        <v>106869000</v>
      </c>
      <c r="E15" s="13">
        <f>RTD("gartle.rtd",,"YahooFinanceFinancials",$B$2,"BalanceSheetAnnual",E$2,$B15)</f>
        <v>89378000</v>
      </c>
    </row>
    <row r="16" spans="2:5" x14ac:dyDescent="0.25">
      <c r="B16" s="6" t="s">
        <v>7</v>
      </c>
      <c r="C16" s="10">
        <f>RTD("gartle.rtd",,"YahooFinanceFinancials",$B$2,"BalanceSheetAnnual",C$2,$B16)</f>
        <v>194714000</v>
      </c>
      <c r="D16" s="10">
        <f>RTD("gartle.rtd",,"YahooFinanceFinancials",$B$2,"BalanceSheetAnnual",D$2,$B16)</f>
        <v>170430000</v>
      </c>
      <c r="E16" s="10">
        <f>RTD("gartle.rtd",,"YahooFinanceFinancials",$B$2,"BalanceSheetAnnual",E$2,$B16)</f>
        <v>164065000</v>
      </c>
    </row>
    <row r="17" spans="2:5" x14ac:dyDescent="0.25">
      <c r="B17" s="6" t="s">
        <v>8</v>
      </c>
      <c r="C17" s="10">
        <f>RTD("gartle.rtd",,"YahooFinanceFinancials",$B$2,"BalanceSheetAnnual",C$2,$B17)</f>
        <v>33783000</v>
      </c>
      <c r="D17" s="10">
        <f>RTD("gartle.rtd",,"YahooFinanceFinancials",$B$2,"BalanceSheetAnnual",D$2,$B17)</f>
        <v>27010000</v>
      </c>
      <c r="E17" s="10">
        <f>RTD("gartle.rtd",,"YahooFinanceFinancials",$B$2,"BalanceSheetAnnual",E$2,$B17)</f>
        <v>22471000</v>
      </c>
    </row>
    <row r="18" spans="2:5" x14ac:dyDescent="0.25">
      <c r="B18" s="6" t="s">
        <v>9</v>
      </c>
      <c r="C18" s="10">
        <f>RTD("gartle.rtd",,"YahooFinanceFinancials",$B$2,"BalanceSheetAnnual",C$2,$B18)</f>
        <v>5717000</v>
      </c>
      <c r="D18" s="10">
        <f>RTD("gartle.rtd",,"YahooFinanceFinancials",$B$2,"BalanceSheetAnnual",D$2,$B18)</f>
        <v>5414000</v>
      </c>
      <c r="E18" s="10">
        <f>RTD("gartle.rtd",,"YahooFinanceFinancials",$B$2,"BalanceSheetAnnual",E$2,$B18)</f>
        <v>5116000</v>
      </c>
    </row>
    <row r="19" spans="2:5" x14ac:dyDescent="0.25">
      <c r="B19" s="6" t="s">
        <v>10</v>
      </c>
      <c r="C19" s="10">
        <f>RTD("gartle.rtd",,"YahooFinanceFinancials",$B$2,"BalanceSheetAnnual",C$2,$B19)</f>
        <v>2298000</v>
      </c>
      <c r="D19" s="10">
        <f>RTD("gartle.rtd",,"YahooFinanceFinancials",$B$2,"BalanceSheetAnnual",D$2,$B19)</f>
        <v>3206000</v>
      </c>
      <c r="E19" s="10">
        <f>RTD("gartle.rtd",,"YahooFinanceFinancials",$B$2,"BalanceSheetAnnual",E$2,$B19)</f>
        <v>3893000</v>
      </c>
    </row>
    <row r="20" spans="2:5" x14ac:dyDescent="0.25">
      <c r="B20" s="6" t="s">
        <v>11</v>
      </c>
      <c r="C20" s="10">
        <f>RTD("gartle.rtd",,"YahooFinanceFinancials",$B$2,"BalanceSheetAnnual",C$2,$B20)</f>
        <v>0</v>
      </c>
      <c r="D20" s="10">
        <f>RTD("gartle.rtd",,"YahooFinanceFinancials",$B$2,"BalanceSheetAnnual",D$2,$B20)</f>
        <v>0</v>
      </c>
      <c r="E20" s="10">
        <f>RTD("gartle.rtd",,"YahooFinanceFinancials",$B$2,"BalanceSheetAnnual",E$2,$B20)</f>
        <v>0</v>
      </c>
    </row>
    <row r="21" spans="2:5" x14ac:dyDescent="0.25">
      <c r="B21" s="6" t="s">
        <v>12</v>
      </c>
      <c r="C21" s="10">
        <f>RTD("gartle.rtd",,"YahooFinanceFinancials",$B$2,"BalanceSheetAnnual",C$2,$B21)</f>
        <v>10162000</v>
      </c>
      <c r="D21" s="10">
        <f>RTD("gartle.rtd",,"YahooFinanceFinancials",$B$2,"BalanceSheetAnnual",D$2,$B21)</f>
        <v>8757000</v>
      </c>
      <c r="E21" s="10">
        <f>RTD("gartle.rtd",,"YahooFinanceFinancials",$B$2,"BalanceSheetAnnual",E$2,$B21)</f>
        <v>5422000</v>
      </c>
    </row>
    <row r="22" spans="2:5" ht="15.75" thickBot="1" x14ac:dyDescent="0.3">
      <c r="B22" s="7" t="s">
        <v>13</v>
      </c>
      <c r="C22" s="8">
        <f>RTD("gartle.rtd",,"YahooFinanceFinancials",$B$2,"BalanceSheetAnnual",C$2,$B22)</f>
        <v>0</v>
      </c>
      <c r="D22" s="8">
        <f>RTD("gartle.rtd",,"YahooFinanceFinancials",$B$2,"BalanceSheetAnnual",D$2,$B22)</f>
        <v>0</v>
      </c>
      <c r="E22" s="8">
        <f>RTD("gartle.rtd",,"YahooFinanceFinancials",$B$2,"BalanceSheetAnnual",E$2,$B22)</f>
        <v>0</v>
      </c>
    </row>
    <row r="23" spans="2:5" ht="15.75" thickTop="1" x14ac:dyDescent="0.25">
      <c r="B23" s="12" t="s">
        <v>14</v>
      </c>
      <c r="C23" s="13">
        <f>RTD("gartle.rtd",,"YahooFinanceFinancials",$B$2,"BalanceSheetAnnual",C$2,$B23)</f>
        <v>375319000</v>
      </c>
      <c r="D23" s="13">
        <f>RTD("gartle.rtd",,"YahooFinanceFinancials",$B$2,"BalanceSheetAnnual",D$2,$B23)</f>
        <v>321686000</v>
      </c>
      <c r="E23" s="13">
        <f>RTD("gartle.rtd",,"YahooFinanceFinancials",$B$2,"BalanceSheetAnnual",E$2,$B23)</f>
        <v>290345000</v>
      </c>
    </row>
    <row r="24" spans="2:5" x14ac:dyDescent="0.25">
      <c r="B24" s="6"/>
      <c r="C24" s="10"/>
      <c r="D24" s="10"/>
      <c r="E24" s="10"/>
    </row>
    <row r="25" spans="2:5" x14ac:dyDescent="0.25">
      <c r="B25" s="14" t="s">
        <v>37</v>
      </c>
      <c r="C25" s="9"/>
      <c r="D25" s="9"/>
      <c r="E25" s="9"/>
    </row>
    <row r="26" spans="2:5" x14ac:dyDescent="0.25">
      <c r="B26" s="6" t="s">
        <v>15</v>
      </c>
      <c r="C26" s="10"/>
      <c r="D26" s="10"/>
      <c r="E26" s="10"/>
    </row>
    <row r="27" spans="2:5" x14ac:dyDescent="0.25">
      <c r="B27" s="18" t="s">
        <v>16</v>
      </c>
      <c r="C27" s="10">
        <f>RTD("gartle.rtd",,"YahooFinanceFinancials",$B$2,"BalanceSheetAnnual",C$2,$B27)</f>
        <v>74793000</v>
      </c>
      <c r="D27" s="10">
        <f>RTD("gartle.rtd",,"YahooFinanceFinancials",$B$2,"BalanceSheetAnnual",D$2,$B27)</f>
        <v>59321000</v>
      </c>
      <c r="E27" s="10">
        <f>RTD("gartle.rtd",,"YahooFinanceFinancials",$B$2,"BalanceSheetAnnual",E$2,$B27)</f>
        <v>60671000</v>
      </c>
    </row>
    <row r="28" spans="2:5" x14ac:dyDescent="0.25">
      <c r="B28" s="18" t="s">
        <v>17</v>
      </c>
      <c r="C28" s="10">
        <f>RTD("gartle.rtd",,"YahooFinanceFinancials",$B$2,"BalanceSheetAnnual",C$2,$B28)</f>
        <v>18473000</v>
      </c>
      <c r="D28" s="10">
        <f>RTD("gartle.rtd",,"YahooFinanceFinancials",$B$2,"BalanceSheetAnnual",D$2,$B28)</f>
        <v>11605000</v>
      </c>
      <c r="E28" s="10">
        <f>RTD("gartle.rtd",,"YahooFinanceFinancials",$B$2,"BalanceSheetAnnual",E$2,$B28)</f>
        <v>10999000</v>
      </c>
    </row>
    <row r="29" spans="2:5" ht="15.75" thickBot="1" x14ac:dyDescent="0.3">
      <c r="B29" s="22" t="s">
        <v>18</v>
      </c>
      <c r="C29" s="8">
        <f>RTD("gartle.rtd",,"YahooFinanceFinancials",$B$2,"BalanceSheetAnnual",C$2,$B29)</f>
        <v>7548000</v>
      </c>
      <c r="D29" s="8">
        <f>RTD("gartle.rtd",,"YahooFinanceFinancials",$B$2,"BalanceSheetAnnual",D$2,$B29)</f>
        <v>8080000</v>
      </c>
      <c r="E29" s="8">
        <f>RTD("gartle.rtd",,"YahooFinanceFinancials",$B$2,"BalanceSheetAnnual",E$2,$B29)</f>
        <v>8940000</v>
      </c>
    </row>
    <row r="30" spans="2:5" ht="15.75" thickTop="1" x14ac:dyDescent="0.25">
      <c r="B30" s="12" t="s">
        <v>19</v>
      </c>
      <c r="C30" s="13">
        <f>RTD("gartle.rtd",,"YahooFinanceFinancials",$B$2,"BalanceSheetAnnual",C$2,$B30)</f>
        <v>100814000</v>
      </c>
      <c r="D30" s="13">
        <f>RTD("gartle.rtd",,"YahooFinanceFinancials",$B$2,"BalanceSheetAnnual",D$2,$B30)</f>
        <v>79006000</v>
      </c>
      <c r="E30" s="13">
        <f>RTD("gartle.rtd",,"YahooFinanceFinancials",$B$2,"BalanceSheetAnnual",E$2,$B30)</f>
        <v>80610000</v>
      </c>
    </row>
    <row r="31" spans="2:5" x14ac:dyDescent="0.25">
      <c r="B31" s="6" t="s">
        <v>20</v>
      </c>
      <c r="C31" s="10">
        <f>RTD("gartle.rtd",,"YahooFinanceFinancials",$B$2,"BalanceSheetAnnual",C$2,$B31)</f>
        <v>97207000</v>
      </c>
      <c r="D31" s="10">
        <f>RTD("gartle.rtd",,"YahooFinanceFinancials",$B$2,"BalanceSheetAnnual",D$2,$B31)</f>
        <v>75427000</v>
      </c>
      <c r="E31" s="10">
        <f>RTD("gartle.rtd",,"YahooFinanceFinancials",$B$2,"BalanceSheetAnnual",E$2,$B31)</f>
        <v>53329000</v>
      </c>
    </row>
    <row r="32" spans="2:5" x14ac:dyDescent="0.25">
      <c r="B32" s="6" t="s">
        <v>21</v>
      </c>
      <c r="C32" s="10">
        <f>RTD("gartle.rtd",,"YahooFinanceFinancials",$B$2,"BalanceSheetAnnual",C$2,$B32)</f>
        <v>40415000</v>
      </c>
      <c r="D32" s="10">
        <f>RTD("gartle.rtd",,"YahooFinanceFinancials",$B$2,"BalanceSheetAnnual",D$2,$B32)</f>
        <v>36074000</v>
      </c>
      <c r="E32" s="10">
        <f>RTD("gartle.rtd",,"YahooFinanceFinancials",$B$2,"BalanceSheetAnnual",E$2,$B32)</f>
        <v>33427000</v>
      </c>
    </row>
    <row r="33" spans="2:5" x14ac:dyDescent="0.25">
      <c r="B33" s="6" t="s">
        <v>22</v>
      </c>
      <c r="C33" s="10">
        <f>RTD("gartle.rtd",,"YahooFinanceFinancials",$B$2,"BalanceSheetAnnual",C$2,$B33)</f>
        <v>2836000</v>
      </c>
      <c r="D33" s="10">
        <f>RTD("gartle.rtd",,"YahooFinanceFinancials",$B$2,"BalanceSheetAnnual",D$2,$B33)</f>
        <v>2930000</v>
      </c>
      <c r="E33" s="10">
        <f>RTD("gartle.rtd",,"YahooFinanceFinancials",$B$2,"BalanceSheetAnnual",E$2,$B33)</f>
        <v>3624000</v>
      </c>
    </row>
    <row r="34" spans="2:5" x14ac:dyDescent="0.25">
      <c r="B34" s="6" t="s">
        <v>23</v>
      </c>
      <c r="C34" s="10">
        <f>RTD("gartle.rtd",,"YahooFinanceFinancials",$B$2,"BalanceSheetAnnual",C$2,$B34)</f>
        <v>0</v>
      </c>
      <c r="D34" s="10">
        <f>RTD("gartle.rtd",,"YahooFinanceFinancials",$B$2,"BalanceSheetAnnual",D$2,$B34)</f>
        <v>0</v>
      </c>
      <c r="E34" s="10">
        <f>RTD("gartle.rtd",,"YahooFinanceFinancials",$B$2,"BalanceSheetAnnual",E$2,$B34)</f>
        <v>0</v>
      </c>
    </row>
    <row r="35" spans="2:5" ht="15.75" thickBot="1" x14ac:dyDescent="0.3">
      <c r="B35" s="7" t="s">
        <v>24</v>
      </c>
      <c r="C35" s="8">
        <f>RTD("gartle.rtd",,"YahooFinanceFinancials",$B$2,"BalanceSheetAnnual",C$2,$B35)</f>
        <v>0</v>
      </c>
      <c r="D35" s="8">
        <f>RTD("gartle.rtd",,"YahooFinanceFinancials",$B$2,"BalanceSheetAnnual",D$2,$B35)</f>
        <v>0</v>
      </c>
      <c r="E35" s="8">
        <f>RTD("gartle.rtd",,"YahooFinanceFinancials",$B$2,"BalanceSheetAnnual",E$2,$B35)</f>
        <v>0</v>
      </c>
    </row>
    <row r="36" spans="2:5" ht="15.75" thickTop="1" x14ac:dyDescent="0.25">
      <c r="B36" s="12" t="s">
        <v>25</v>
      </c>
      <c r="C36" s="13">
        <f>RTD("gartle.rtd",,"YahooFinanceFinancials",$B$2,"BalanceSheetAnnual",C$2,$B36)</f>
        <v>241272000</v>
      </c>
      <c r="D36" s="13">
        <f>RTD("gartle.rtd",,"YahooFinanceFinancials",$B$2,"BalanceSheetAnnual",D$2,$B36)</f>
        <v>193437000</v>
      </c>
      <c r="E36" s="13">
        <f>RTD("gartle.rtd",,"YahooFinanceFinancials",$B$2,"BalanceSheetAnnual",E$2,$B36)</f>
        <v>170990000</v>
      </c>
    </row>
    <row r="37" spans="2:5" x14ac:dyDescent="0.25">
      <c r="B37" s="6"/>
      <c r="C37" s="10"/>
      <c r="D37" s="10"/>
      <c r="E37" s="10"/>
    </row>
    <row r="38" spans="2:5" x14ac:dyDescent="0.25">
      <c r="B38" s="14" t="s">
        <v>38</v>
      </c>
      <c r="C38" s="9"/>
      <c r="D38" s="9"/>
      <c r="E38" s="9"/>
    </row>
    <row r="39" spans="2:5" x14ac:dyDescent="0.25">
      <c r="B39" s="6" t="s">
        <v>26</v>
      </c>
      <c r="C39" s="10">
        <f>RTD("gartle.rtd",,"YahooFinanceFinancials",$B$2,"BalanceSheetAnnual",C$2,$B39)</f>
        <v>0</v>
      </c>
      <c r="D39" s="10">
        <f>RTD("gartle.rtd",,"YahooFinanceFinancials",$B$2,"BalanceSheetAnnual",D$2,$B39)</f>
        <v>0</v>
      </c>
      <c r="E39" s="10">
        <f>RTD("gartle.rtd",,"YahooFinanceFinancials",$B$2,"BalanceSheetAnnual",E$2,$B39)</f>
        <v>0</v>
      </c>
    </row>
    <row r="40" spans="2:5" x14ac:dyDescent="0.25">
      <c r="B40" s="6" t="s">
        <v>27</v>
      </c>
      <c r="C40" s="10">
        <f>RTD("gartle.rtd",,"YahooFinanceFinancials",$B$2,"BalanceSheetAnnual",C$2,$B40)</f>
        <v>0</v>
      </c>
      <c r="D40" s="10">
        <f>RTD("gartle.rtd",,"YahooFinanceFinancials",$B$2,"BalanceSheetAnnual",D$2,$B40)</f>
        <v>0</v>
      </c>
      <c r="E40" s="10">
        <f>RTD("gartle.rtd",,"YahooFinanceFinancials",$B$2,"BalanceSheetAnnual",E$2,$B40)</f>
        <v>0</v>
      </c>
    </row>
    <row r="41" spans="2:5" x14ac:dyDescent="0.25">
      <c r="B41" s="6" t="s">
        <v>28</v>
      </c>
      <c r="C41" s="10">
        <f>RTD("gartle.rtd",,"YahooFinanceFinancials",$B$2,"BalanceSheetAnnual",C$2,$B41)</f>
        <v>0</v>
      </c>
      <c r="D41" s="10">
        <f>RTD("gartle.rtd",,"YahooFinanceFinancials",$B$2,"BalanceSheetAnnual",D$2,$B41)</f>
        <v>0</v>
      </c>
      <c r="E41" s="10">
        <f>RTD("gartle.rtd",,"YahooFinanceFinancials",$B$2,"BalanceSheetAnnual",E$2,$B41)</f>
        <v>0</v>
      </c>
    </row>
    <row r="42" spans="2:5" x14ac:dyDescent="0.25">
      <c r="B42" s="6" t="s">
        <v>29</v>
      </c>
      <c r="C42" s="10">
        <f>RTD("gartle.rtd",,"YahooFinanceFinancials",$B$2,"BalanceSheetAnnual",C$2,$B42)</f>
        <v>35867000</v>
      </c>
      <c r="D42" s="10">
        <f>RTD("gartle.rtd",,"YahooFinanceFinancials",$B$2,"BalanceSheetAnnual",D$2,$B42)</f>
        <v>31251000</v>
      </c>
      <c r="E42" s="10">
        <f>RTD("gartle.rtd",,"YahooFinanceFinancials",$B$2,"BalanceSheetAnnual",E$2,$B42)</f>
        <v>27416000</v>
      </c>
    </row>
    <row r="43" spans="2:5" x14ac:dyDescent="0.25">
      <c r="B43" s="6" t="s">
        <v>30</v>
      </c>
      <c r="C43" s="10">
        <f>RTD("gartle.rtd",,"YahooFinanceFinancials",$B$2,"BalanceSheetAnnual",C$2,$B43)</f>
        <v>98330000</v>
      </c>
      <c r="D43" s="10">
        <f>RTD("gartle.rtd",,"YahooFinanceFinancials",$B$2,"BalanceSheetAnnual",D$2,$B43)</f>
        <v>96364000</v>
      </c>
      <c r="E43" s="10">
        <f>RTD("gartle.rtd",,"YahooFinanceFinancials",$B$2,"BalanceSheetAnnual",E$2,$B43)</f>
        <v>92284000</v>
      </c>
    </row>
    <row r="44" spans="2:5" x14ac:dyDescent="0.25">
      <c r="B44" s="6" t="s">
        <v>31</v>
      </c>
      <c r="C44" s="10">
        <f>RTD("gartle.rtd",,"YahooFinanceFinancials",$B$2,"BalanceSheetAnnual",C$2,$B44)</f>
        <v>0</v>
      </c>
      <c r="D44" s="10">
        <f>RTD("gartle.rtd",,"YahooFinanceFinancials",$B$2,"BalanceSheetAnnual",D$2,$B44)</f>
        <v>0</v>
      </c>
      <c r="E44" s="10">
        <f>RTD("gartle.rtd",,"YahooFinanceFinancials",$B$2,"BalanceSheetAnnual",E$2,$B44)</f>
        <v>0</v>
      </c>
    </row>
    <row r="45" spans="2:5" x14ac:dyDescent="0.25">
      <c r="B45" s="6" t="s">
        <v>32</v>
      </c>
      <c r="C45" s="10">
        <f>RTD("gartle.rtd",,"YahooFinanceFinancials",$B$2,"BalanceSheetAnnual",C$2,$B45)</f>
        <v>0</v>
      </c>
      <c r="D45" s="10">
        <f>RTD("gartle.rtd",,"YahooFinanceFinancials",$B$2,"BalanceSheetAnnual",D$2,$B45)</f>
        <v>0</v>
      </c>
      <c r="E45" s="10">
        <f>RTD("gartle.rtd",,"YahooFinanceFinancials",$B$2,"BalanceSheetAnnual",E$2,$B45)</f>
        <v>0</v>
      </c>
    </row>
    <row r="46" spans="2:5" ht="15.75" thickBot="1" x14ac:dyDescent="0.3">
      <c r="B46" s="6" t="s">
        <v>33</v>
      </c>
      <c r="C46" s="10">
        <f>RTD("gartle.rtd",,"YahooFinanceFinancials",$B$2,"BalanceSheetAnnual",C$2,$B46)</f>
        <v>-150000</v>
      </c>
      <c r="D46" s="10">
        <f>RTD("gartle.rtd",,"YahooFinanceFinancials",$B$2,"BalanceSheetAnnual",D$2,$B46)</f>
        <v>634000</v>
      </c>
      <c r="E46" s="10">
        <f>RTD("gartle.rtd",,"YahooFinanceFinancials",$B$2,"BalanceSheetAnnual",E$2,$B46)</f>
        <v>-345000</v>
      </c>
    </row>
    <row r="47" spans="2:5" ht="16.5" thickTop="1" thickBot="1" x14ac:dyDescent="0.3">
      <c r="B47" s="15" t="s">
        <v>34</v>
      </c>
      <c r="C47" s="16">
        <f>RTD("gartle.rtd",,"YahooFinanceFinancials",$B$2,"BalanceSheetAnnual",C$2,$B47)</f>
        <v>134047000</v>
      </c>
      <c r="D47" s="16">
        <f>RTD("gartle.rtd",,"YahooFinanceFinancials",$B$2,"BalanceSheetAnnual",D$2,$B47)</f>
        <v>128249000</v>
      </c>
      <c r="E47" s="16">
        <f>RTD("gartle.rtd",,"YahooFinanceFinancials",$B$2,"BalanceSheetAnnual",E$2,$B47)</f>
        <v>119355000</v>
      </c>
    </row>
    <row r="48" spans="2:5" ht="15.75" thickTop="1" x14ac:dyDescent="0.25">
      <c r="B48" s="3" t="s">
        <v>35</v>
      </c>
      <c r="C48" s="4">
        <f>RTD("gartle.rtd",,"YahooFinanceFinancials",$B$2,"BalanceSheetAnnual",C$2,$B48)</f>
        <v>126032000</v>
      </c>
      <c r="D48" s="4">
        <f>RTD("gartle.rtd",,"YahooFinanceFinancials",$B$2,"BalanceSheetAnnual",D$2,$B48)</f>
        <v>119629000</v>
      </c>
      <c r="E48" s="4">
        <f>RTD("gartle.rtd",,"YahooFinanceFinancials",$B$2,"BalanceSheetAnnual",E$2,$B48)</f>
        <v>110346000</v>
      </c>
    </row>
  </sheetData>
  <pageMargins left="0.51181102362204722" right="0.51181102362204722" top="0.74803149606299213" bottom="0.55118110236220474" header="0.31496062992125984" footer="0.31496062992125984"/>
  <pageSetup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B2:E33"/>
  <sheetViews>
    <sheetView showGridLines="0" workbookViewId="0">
      <selection activeCell="B2" sqref="B2"/>
    </sheetView>
  </sheetViews>
  <sheetFormatPr defaultRowHeight="15" x14ac:dyDescent="0.25"/>
  <cols>
    <col min="1" max="1" width="2.85546875" customWidth="1"/>
    <col min="2" max="2" width="42.85546875" customWidth="1"/>
    <col min="3" max="5" width="12.85546875" customWidth="1"/>
  </cols>
  <sheetData>
    <row r="2" spans="2:5" x14ac:dyDescent="0.25">
      <c r="B2" s="2" t="s">
        <v>40</v>
      </c>
      <c r="C2" s="1">
        <v>1</v>
      </c>
      <c r="D2" s="1">
        <v>2</v>
      </c>
      <c r="E2" s="1">
        <v>3</v>
      </c>
    </row>
    <row r="4" spans="2:5" ht="18.75" x14ac:dyDescent="0.3">
      <c r="B4" s="20" t="s">
        <v>85</v>
      </c>
      <c r="C4" s="21" t="str">
        <f>B2</f>
        <v>AAPL</v>
      </c>
    </row>
    <row r="6" spans="2:5" x14ac:dyDescent="0.25">
      <c r="B6" s="3" t="s">
        <v>39</v>
      </c>
      <c r="C6" s="5">
        <f>RTD("gartle.rtd",,"YahooFinanceFinancials",$B$2,"IncomeStatementAnnual",C$2,$B6)</f>
        <v>43008</v>
      </c>
      <c r="D6" s="5">
        <f>RTD("gartle.rtd",,"YahooFinanceFinancials",$B$2,"IncomeStatementAnnual",D$2,$B6)</f>
        <v>42637</v>
      </c>
      <c r="E6" s="5">
        <f>RTD("gartle.rtd",,"YahooFinanceFinancials",$B$2,"IncomeStatementAnnual",E$2,$B6)</f>
        <v>42273</v>
      </c>
    </row>
    <row r="7" spans="2:5" x14ac:dyDescent="0.25">
      <c r="B7" s="6"/>
      <c r="C7" s="6"/>
      <c r="D7" s="6"/>
      <c r="E7" s="6"/>
    </row>
    <row r="8" spans="2:5" x14ac:dyDescent="0.25">
      <c r="B8" s="3" t="s">
        <v>41</v>
      </c>
      <c r="C8" s="4">
        <f>RTD("gartle.rtd",,"YahooFinanceFinancials",$B$2,"IncomeStatementAnnual",C$2,$B8)</f>
        <v>229234000</v>
      </c>
      <c r="D8" s="4">
        <f>RTD("gartle.rtd",,"YahooFinanceFinancials",$B$2,"IncomeStatementAnnual",D$2,$B8)</f>
        <v>215639000</v>
      </c>
      <c r="E8" s="4">
        <f>RTD("gartle.rtd",,"YahooFinanceFinancials",$B$2,"IncomeStatementAnnual",E$2,$B8)</f>
        <v>233715000</v>
      </c>
    </row>
    <row r="9" spans="2:5" ht="15.75" thickBot="1" x14ac:dyDescent="0.3">
      <c r="B9" s="7" t="s">
        <v>42</v>
      </c>
      <c r="C9" s="8">
        <f>RTD("gartle.rtd",,"YahooFinanceFinancials",$B$2,"IncomeStatementAnnual",C$2,$B9)</f>
        <v>141048000</v>
      </c>
      <c r="D9" s="8">
        <f>RTD("gartle.rtd",,"YahooFinanceFinancials",$B$2,"IncomeStatementAnnual",D$2,$B9)</f>
        <v>131376000</v>
      </c>
      <c r="E9" s="8">
        <f>RTD("gartle.rtd",,"YahooFinanceFinancials",$B$2,"IncomeStatementAnnual",E$2,$B9)</f>
        <v>140089000</v>
      </c>
    </row>
    <row r="10" spans="2:5" ht="22.5" customHeight="1" thickTop="1" x14ac:dyDescent="0.25">
      <c r="B10" s="3" t="s">
        <v>43</v>
      </c>
      <c r="C10" s="4">
        <f>RTD("gartle.rtd",,"YahooFinanceFinancials",$B$2,"IncomeStatementAnnual",C$2,$B10)</f>
        <v>88186000</v>
      </c>
      <c r="D10" s="4">
        <f>RTD("gartle.rtd",,"YahooFinanceFinancials",$B$2,"IncomeStatementAnnual",D$2,$B10)</f>
        <v>84263000</v>
      </c>
      <c r="E10" s="4">
        <f>RTD("gartle.rtd",,"YahooFinanceFinancials",$B$2,"IncomeStatementAnnual",E$2,$B10)</f>
        <v>93626000</v>
      </c>
    </row>
    <row r="11" spans="2:5" x14ac:dyDescent="0.25">
      <c r="B11" s="17" t="s">
        <v>81</v>
      </c>
      <c r="C11" s="9"/>
      <c r="D11" s="9"/>
      <c r="E11" s="9"/>
    </row>
    <row r="12" spans="2:5" x14ac:dyDescent="0.25">
      <c r="B12" s="18" t="s">
        <v>44</v>
      </c>
      <c r="C12" s="10">
        <f>RTD("gartle.rtd",,"YahooFinanceFinancials",$B$2,"IncomeStatementAnnual",C$2,$B12)</f>
        <v>11581000</v>
      </c>
      <c r="D12" s="10">
        <f>RTD("gartle.rtd",,"YahooFinanceFinancials",$B$2,"IncomeStatementAnnual",D$2,$B12)</f>
        <v>10045000</v>
      </c>
      <c r="E12" s="10">
        <f>RTD("gartle.rtd",,"YahooFinanceFinancials",$B$2,"IncomeStatementAnnual",E$2,$B12)</f>
        <v>8067000</v>
      </c>
    </row>
    <row r="13" spans="2:5" x14ac:dyDescent="0.25">
      <c r="B13" s="18" t="s">
        <v>45</v>
      </c>
      <c r="C13" s="10">
        <f>RTD("gartle.rtd",,"YahooFinanceFinancials",$B$2,"IncomeStatementAnnual",C$2,$B13)</f>
        <v>15261000</v>
      </c>
      <c r="D13" s="10">
        <f>RTD("gartle.rtd",,"YahooFinanceFinancials",$B$2,"IncomeStatementAnnual",D$2,$B13)</f>
        <v>14194000</v>
      </c>
      <c r="E13" s="10">
        <f>RTD("gartle.rtd",,"YahooFinanceFinancials",$B$2,"IncomeStatementAnnual",E$2,$B13)</f>
        <v>14329000</v>
      </c>
    </row>
    <row r="14" spans="2:5" x14ac:dyDescent="0.25">
      <c r="B14" s="18" t="s">
        <v>46</v>
      </c>
      <c r="C14" s="10">
        <f>RTD("gartle.rtd",,"YahooFinanceFinancials",$B$2,"IncomeStatementAnnual",C$2,$B14)</f>
        <v>0</v>
      </c>
      <c r="D14" s="10">
        <f>RTD("gartle.rtd",,"YahooFinanceFinancials",$B$2,"IncomeStatementAnnual",D$2,$B14)</f>
        <v>0</v>
      </c>
      <c r="E14" s="10">
        <f>RTD("gartle.rtd",,"YahooFinanceFinancials",$B$2,"IncomeStatementAnnual",E$2,$B14)</f>
        <v>0</v>
      </c>
    </row>
    <row r="15" spans="2:5" ht="15.75" thickBot="1" x14ac:dyDescent="0.3">
      <c r="B15" s="19" t="s">
        <v>47</v>
      </c>
      <c r="C15" s="11">
        <f>RTD("gartle.rtd",,"YahooFinanceFinancials",$B$2,"IncomeStatementAnnual",C$2,$B15)</f>
        <v>0</v>
      </c>
      <c r="D15" s="11">
        <f>RTD("gartle.rtd",,"YahooFinanceFinancials",$B$2,"IncomeStatementAnnual",D$2,$B15)</f>
        <v>0</v>
      </c>
      <c r="E15" s="11">
        <f>RTD("gartle.rtd",,"YahooFinanceFinancials",$B$2,"IncomeStatementAnnual",E$2,$B15)</f>
        <v>0</v>
      </c>
    </row>
    <row r="16" spans="2:5" ht="22.5" customHeight="1" thickTop="1" thickBot="1" x14ac:dyDescent="0.3">
      <c r="B16" s="18" t="s">
        <v>48</v>
      </c>
      <c r="C16" s="10">
        <f>SUM(C12:C15)</f>
        <v>26842000</v>
      </c>
      <c r="D16" s="10">
        <f>SUM(D12:D15)</f>
        <v>24239000</v>
      </c>
      <c r="E16" s="10">
        <f>SUM(E12:E15)</f>
        <v>22396000</v>
      </c>
    </row>
    <row r="17" spans="2:5" ht="22.5" customHeight="1" thickTop="1" x14ac:dyDescent="0.25">
      <c r="B17" s="12" t="s">
        <v>49</v>
      </c>
      <c r="C17" s="13">
        <f>RTD("gartle.rtd",,"YahooFinanceFinancials",$B$2,"IncomeStatementAnnual",C$2,$B17)</f>
        <v>61344000</v>
      </c>
      <c r="D17" s="13">
        <f>RTD("gartle.rtd",,"YahooFinanceFinancials",$B$2,"IncomeStatementAnnual",D$2,$B17)</f>
        <v>60024000</v>
      </c>
      <c r="E17" s="13">
        <f>RTD("gartle.rtd",,"YahooFinanceFinancials",$B$2,"IncomeStatementAnnual",E$2,$B17)</f>
        <v>71230000</v>
      </c>
    </row>
    <row r="18" spans="2:5" x14ac:dyDescent="0.25">
      <c r="B18" s="17" t="s">
        <v>82</v>
      </c>
      <c r="C18" s="9"/>
      <c r="D18" s="9"/>
      <c r="E18" s="9"/>
    </row>
    <row r="19" spans="2:5" x14ac:dyDescent="0.25">
      <c r="B19" s="18" t="s">
        <v>50</v>
      </c>
      <c r="C19" s="10">
        <f>RTD("gartle.rtd",,"YahooFinanceFinancials",$B$2,"IncomeStatementAnnual",C$2,$B19)</f>
        <v>2745000</v>
      </c>
      <c r="D19" s="10">
        <f>RTD("gartle.rtd",,"YahooFinanceFinancials",$B$2,"IncomeStatementAnnual",D$2,$B19)</f>
        <v>1348000</v>
      </c>
      <c r="E19" s="10">
        <f>RTD("gartle.rtd",,"YahooFinanceFinancials",$B$2,"IncomeStatementAnnual",E$2,$B19)</f>
        <v>1285000</v>
      </c>
    </row>
    <row r="20" spans="2:5" x14ac:dyDescent="0.25">
      <c r="B20" s="18" t="s">
        <v>51</v>
      </c>
      <c r="C20" s="10">
        <f>RTD("gartle.rtd",,"YahooFinanceFinancials",$B$2,"IncomeStatementAnnual",C$2,$B20)</f>
        <v>64089000</v>
      </c>
      <c r="D20" s="10">
        <f>RTD("gartle.rtd",,"YahooFinanceFinancials",$B$2,"IncomeStatementAnnual",D$2,$B20)</f>
        <v>61372000</v>
      </c>
      <c r="E20" s="10">
        <f>RTD("gartle.rtd",,"YahooFinanceFinancials",$B$2,"IncomeStatementAnnual",E$2,$B20)</f>
        <v>72515000</v>
      </c>
    </row>
    <row r="21" spans="2:5" x14ac:dyDescent="0.25">
      <c r="B21" s="18" t="s">
        <v>52</v>
      </c>
      <c r="C21" s="10">
        <f>RTD("gartle.rtd",,"YahooFinanceFinancials",$B$2,"IncomeStatementAnnual",C$2,$B21)</f>
        <v>0</v>
      </c>
      <c r="D21" s="10">
        <f>RTD("gartle.rtd",,"YahooFinanceFinancials",$B$2,"IncomeStatementAnnual",D$2,$B21)</f>
        <v>0</v>
      </c>
      <c r="E21" s="10">
        <f>RTD("gartle.rtd",,"YahooFinanceFinancials",$B$2,"IncomeStatementAnnual",E$2,$B21)</f>
        <v>0</v>
      </c>
    </row>
    <row r="22" spans="2:5" x14ac:dyDescent="0.25">
      <c r="B22" s="18" t="s">
        <v>53</v>
      </c>
      <c r="C22" s="10">
        <f>RTD("gartle.rtd",,"YahooFinanceFinancials",$B$2,"IncomeStatementAnnual",C$2,$B22)</f>
        <v>64089000</v>
      </c>
      <c r="D22" s="10">
        <f>RTD("gartle.rtd",,"YahooFinanceFinancials",$B$2,"IncomeStatementAnnual",D$2,$B22)</f>
        <v>61372000</v>
      </c>
      <c r="E22" s="10">
        <f>RTD("gartle.rtd",,"YahooFinanceFinancials",$B$2,"IncomeStatementAnnual",E$2,$B22)</f>
        <v>72515000</v>
      </c>
    </row>
    <row r="23" spans="2:5" x14ac:dyDescent="0.25">
      <c r="B23" s="18" t="s">
        <v>54</v>
      </c>
      <c r="C23" s="10">
        <f>RTD("gartle.rtd",,"YahooFinanceFinancials",$B$2,"IncomeStatementAnnual",C$2,$B23)</f>
        <v>15738000</v>
      </c>
      <c r="D23" s="10">
        <f>RTD("gartle.rtd",,"YahooFinanceFinancials",$B$2,"IncomeStatementAnnual",D$2,$B23)</f>
        <v>15685000</v>
      </c>
      <c r="E23" s="10">
        <f>RTD("gartle.rtd",,"YahooFinanceFinancials",$B$2,"IncomeStatementAnnual",E$2,$B23)</f>
        <v>19121000</v>
      </c>
    </row>
    <row r="24" spans="2:5" ht="15.75" thickBot="1" x14ac:dyDescent="0.3">
      <c r="B24" s="19" t="s">
        <v>23</v>
      </c>
      <c r="C24" s="11">
        <f>RTD("gartle.rtd",,"YahooFinanceFinancials",$B$2,"IncomeStatementAnnual",C$2,$B24)</f>
        <v>0</v>
      </c>
      <c r="D24" s="11">
        <f>RTD("gartle.rtd",,"YahooFinanceFinancials",$B$2,"IncomeStatementAnnual",D$2,$B24)</f>
        <v>0</v>
      </c>
      <c r="E24" s="11">
        <f>RTD("gartle.rtd",,"YahooFinanceFinancials",$B$2,"IncomeStatementAnnual",E$2,$B24)</f>
        <v>0</v>
      </c>
    </row>
    <row r="25" spans="2:5" ht="22.5" customHeight="1" thickTop="1" x14ac:dyDescent="0.25">
      <c r="B25" s="18" t="s">
        <v>55</v>
      </c>
      <c r="C25" s="10">
        <f>RTD("gartle.rtd",,"YahooFinanceFinancials",$B$2,"IncomeStatementAnnual",C$2,$B25)</f>
        <v>48351000</v>
      </c>
      <c r="D25" s="10">
        <f>RTD("gartle.rtd",,"YahooFinanceFinancials",$B$2,"IncomeStatementAnnual",D$2,$B25)</f>
        <v>45687000</v>
      </c>
      <c r="E25" s="10">
        <f>RTD("gartle.rtd",,"YahooFinanceFinancials",$B$2,"IncomeStatementAnnual",E$2,$B25)</f>
        <v>53394000</v>
      </c>
    </row>
    <row r="26" spans="2:5" x14ac:dyDescent="0.25">
      <c r="B26" s="17" t="s">
        <v>83</v>
      </c>
      <c r="C26" s="9"/>
      <c r="D26" s="9"/>
      <c r="E26" s="9"/>
    </row>
    <row r="27" spans="2:5" x14ac:dyDescent="0.25">
      <c r="B27" s="18" t="s">
        <v>56</v>
      </c>
      <c r="C27" s="10">
        <f>RTD("gartle.rtd",,"YahooFinanceFinancials",$B$2,"IncomeStatementAnnual",C$2,$B27)</f>
        <v>0</v>
      </c>
      <c r="D27" s="10">
        <f>RTD("gartle.rtd",,"YahooFinanceFinancials",$B$2,"IncomeStatementAnnual",D$2,$B27)</f>
        <v>0</v>
      </c>
      <c r="E27" s="10">
        <f>RTD("gartle.rtd",,"YahooFinanceFinancials",$B$2,"IncomeStatementAnnual",E$2,$B27)</f>
        <v>0</v>
      </c>
    </row>
    <row r="28" spans="2:5" x14ac:dyDescent="0.25">
      <c r="B28" s="18" t="s">
        <v>57</v>
      </c>
      <c r="C28" s="10">
        <f>RTD("gartle.rtd",,"YahooFinanceFinancials",$B$2,"IncomeStatementAnnual",C$2,$B28)</f>
        <v>0</v>
      </c>
      <c r="D28" s="10">
        <f>RTD("gartle.rtd",,"YahooFinanceFinancials",$B$2,"IncomeStatementAnnual",D$2,$B28)</f>
        <v>0</v>
      </c>
      <c r="E28" s="10">
        <f>RTD("gartle.rtd",,"YahooFinanceFinancials",$B$2,"IncomeStatementAnnual",E$2,$B28)</f>
        <v>0</v>
      </c>
    </row>
    <row r="29" spans="2:5" x14ac:dyDescent="0.25">
      <c r="B29" s="18" t="s">
        <v>58</v>
      </c>
      <c r="C29" s="10">
        <f>RTD("gartle.rtd",,"YahooFinanceFinancials",$B$2,"IncomeStatementAnnual",C$2,$B29)</f>
        <v>0</v>
      </c>
      <c r="D29" s="10">
        <f>RTD("gartle.rtd",,"YahooFinanceFinancials",$B$2,"IncomeStatementAnnual",D$2,$B29)</f>
        <v>0</v>
      </c>
      <c r="E29" s="10">
        <f>RTD("gartle.rtd",,"YahooFinanceFinancials",$B$2,"IncomeStatementAnnual",E$2,$B29)</f>
        <v>0</v>
      </c>
    </row>
    <row r="30" spans="2:5" ht="22.5" customHeight="1" thickBot="1" x14ac:dyDescent="0.3">
      <c r="B30" s="18" t="s">
        <v>59</v>
      </c>
      <c r="C30" s="10">
        <f>RTD("gartle.rtd",,"YahooFinanceFinancials",$B$2,"IncomeStatementAnnual",C$2,$B30)</f>
        <v>0</v>
      </c>
      <c r="D30" s="10">
        <f>RTD("gartle.rtd",,"YahooFinanceFinancials",$B$2,"IncomeStatementAnnual",D$2,$B30)</f>
        <v>0</v>
      </c>
      <c r="E30" s="10">
        <f>RTD("gartle.rtd",,"YahooFinanceFinancials",$B$2,"IncomeStatementAnnual",E$2,$B30)</f>
        <v>0</v>
      </c>
    </row>
    <row r="31" spans="2:5" ht="22.5" customHeight="1" thickTop="1" x14ac:dyDescent="0.25">
      <c r="B31" s="12" t="s">
        <v>60</v>
      </c>
      <c r="C31" s="13">
        <f>RTD("gartle.rtd",,"YahooFinanceFinancials",$B$2,"IncomeStatementAnnual",C$2,$B31)</f>
        <v>48351000</v>
      </c>
      <c r="D31" s="13">
        <f>RTD("gartle.rtd",,"YahooFinanceFinancials",$B$2,"IncomeStatementAnnual",D$2,$B31)</f>
        <v>45687000</v>
      </c>
      <c r="E31" s="13">
        <f>RTD("gartle.rtd",,"YahooFinanceFinancials",$B$2,"IncomeStatementAnnual",E$2,$B31)</f>
        <v>53394000</v>
      </c>
    </row>
    <row r="32" spans="2:5" ht="15.75" thickBot="1" x14ac:dyDescent="0.3">
      <c r="B32" s="6" t="s">
        <v>61</v>
      </c>
      <c r="C32" s="10">
        <f>RTD("gartle.rtd",,"YahooFinanceFinancials",$B$2,"IncomeStatementAnnual",C$2,$B32)</f>
        <v>0</v>
      </c>
      <c r="D32" s="10">
        <f>RTD("gartle.rtd",,"YahooFinanceFinancials",$B$2,"IncomeStatementAnnual",D$2,$B32)</f>
        <v>0</v>
      </c>
      <c r="E32" s="10">
        <f>RTD("gartle.rtd",,"YahooFinanceFinancials",$B$2,"IncomeStatementAnnual",E$2,$B32)</f>
        <v>0</v>
      </c>
    </row>
    <row r="33" spans="2:5" ht="15.75" thickTop="1" x14ac:dyDescent="0.25">
      <c r="B33" s="12" t="s">
        <v>62</v>
      </c>
      <c r="C33" s="13">
        <f>RTD("gartle.rtd",,"YahooFinanceFinancials",$B$2,"IncomeStatementAnnual",C$2,$B33)</f>
        <v>48351000</v>
      </c>
      <c r="D33" s="13">
        <f>RTD("gartle.rtd",,"YahooFinanceFinancials",$B$2,"IncomeStatementAnnual",D$2,$B33)</f>
        <v>45687000</v>
      </c>
      <c r="E33" s="13">
        <f>RTD("gartle.rtd",,"YahooFinanceFinancials",$B$2,"IncomeStatementAnnual",E$2,$B33)</f>
        <v>53394000</v>
      </c>
    </row>
  </sheetData>
  <pageMargins left="0.51181102362204722" right="0.51181102362204722" top="0.74803149606299213" bottom="0.55118110236220474" header="0.31496062992125984" footer="0.31496062992125984"/>
  <pageSetup orientation="portrait" r:id="rId1"/>
  <ignoredErrors>
    <ignoredError sqref="C16:D16 E16" formula="1"/>
  </ignoredError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B2:E29"/>
  <sheetViews>
    <sheetView showGridLines="0" workbookViewId="0">
      <selection activeCell="B2" sqref="B2"/>
    </sheetView>
  </sheetViews>
  <sheetFormatPr defaultRowHeight="15" x14ac:dyDescent="0.25"/>
  <cols>
    <col min="1" max="1" width="2.85546875" customWidth="1"/>
    <col min="2" max="2" width="42.85546875" customWidth="1"/>
    <col min="3" max="5" width="12.85546875" customWidth="1"/>
  </cols>
  <sheetData>
    <row r="2" spans="2:5" x14ac:dyDescent="0.25">
      <c r="B2" s="2" t="s">
        <v>40</v>
      </c>
      <c r="C2" s="1">
        <v>1</v>
      </c>
      <c r="D2" s="1">
        <v>2</v>
      </c>
      <c r="E2" s="1">
        <v>3</v>
      </c>
    </row>
    <row r="4" spans="2:5" ht="18.75" x14ac:dyDescent="0.3">
      <c r="B4" s="20" t="s">
        <v>92</v>
      </c>
      <c r="C4" s="21" t="str">
        <f>B2</f>
        <v>AAPL</v>
      </c>
    </row>
    <row r="6" spans="2:5" x14ac:dyDescent="0.25">
      <c r="B6" s="3" t="s">
        <v>39</v>
      </c>
      <c r="C6" s="5">
        <f>RTD("gartle.rtd",,"YahooFinanceFinancials",$B$2,"CashFlowAnnual",C$2,$B6)</f>
        <v>43008</v>
      </c>
      <c r="D6" s="5">
        <f>RTD("gartle.rtd",,"YahooFinanceFinancials",$B$2,"CashFlowAnnual",D$2,$B6)</f>
        <v>42637</v>
      </c>
      <c r="E6" s="5">
        <f>RTD("gartle.rtd",,"YahooFinanceFinancials",$B$2,"CashFlowAnnual",E$2,$B6)</f>
        <v>42273</v>
      </c>
    </row>
    <row r="7" spans="2:5" x14ac:dyDescent="0.25">
      <c r="B7" s="6"/>
      <c r="C7" s="6"/>
      <c r="D7" s="6"/>
      <c r="E7" s="6"/>
    </row>
    <row r="8" spans="2:5" ht="21" customHeight="1" x14ac:dyDescent="0.25">
      <c r="B8" s="3" t="s">
        <v>60</v>
      </c>
      <c r="C8" s="4">
        <f>RTD("gartle.rtd",,"YahooFinanceFinancials",$B$2,"CashFlowAnnual",C$2,$B8)</f>
        <v>48351000</v>
      </c>
      <c r="D8" s="4">
        <f>RTD("gartle.rtd",,"YahooFinanceFinancials",$B$2,"CashFlowAnnual",D$2,$B8)</f>
        <v>45687000</v>
      </c>
      <c r="E8" s="4">
        <f>RTD("gartle.rtd",,"YahooFinanceFinancials",$B$2,"CashFlowAnnual",E$2,$B8)</f>
        <v>53394000</v>
      </c>
    </row>
    <row r="9" spans="2:5" x14ac:dyDescent="0.25">
      <c r="B9" s="14" t="s">
        <v>89</v>
      </c>
      <c r="C9" s="9"/>
      <c r="D9" s="9"/>
      <c r="E9" s="9"/>
    </row>
    <row r="10" spans="2:5" x14ac:dyDescent="0.25">
      <c r="B10" s="6" t="s">
        <v>63</v>
      </c>
      <c r="C10" s="10">
        <f>RTD("gartle.rtd",,"YahooFinanceFinancials",$B$2,"CashFlowAnnual",C$2,$B10)</f>
        <v>10157000</v>
      </c>
      <c r="D10" s="10">
        <f>RTD("gartle.rtd",,"YahooFinanceFinancials",$B$2,"CashFlowAnnual",D$2,$B10)</f>
        <v>10505000</v>
      </c>
      <c r="E10" s="10">
        <f>RTD("gartle.rtd",,"YahooFinanceFinancials",$B$2,"CashFlowAnnual",E$2,$B10)</f>
        <v>11257000</v>
      </c>
    </row>
    <row r="11" spans="2:5" x14ac:dyDescent="0.25">
      <c r="B11" s="6" t="s">
        <v>64</v>
      </c>
      <c r="C11" s="10">
        <f>RTD("gartle.rtd",,"YahooFinanceFinancials",$B$2,"CashFlowAnnual",C$2,$B11)</f>
        <v>10640000</v>
      </c>
      <c r="D11" s="10">
        <f>RTD("gartle.rtd",,"YahooFinanceFinancials",$B$2,"CashFlowAnnual",D$2,$B11)</f>
        <v>9634000</v>
      </c>
      <c r="E11" s="10">
        <f>RTD("gartle.rtd",,"YahooFinanceFinancials",$B$2,"CashFlowAnnual",E$2,$B11)</f>
        <v>5353000</v>
      </c>
    </row>
    <row r="12" spans="2:5" x14ac:dyDescent="0.25">
      <c r="B12" s="6" t="s">
        <v>65</v>
      </c>
      <c r="C12" s="10">
        <f>RTD("gartle.rtd",,"YahooFinanceFinancials",$B$2,"CashFlowAnnual",C$2,$B12)</f>
        <v>-6347000</v>
      </c>
      <c r="D12" s="10">
        <f>RTD("gartle.rtd",,"YahooFinanceFinancials",$B$2,"CashFlowAnnual",D$2,$B12)</f>
        <v>476000</v>
      </c>
      <c r="E12" s="10">
        <f>RTD("gartle.rtd",,"YahooFinanceFinancials",$B$2,"CashFlowAnnual",E$2,$B12)</f>
        <v>-3318000</v>
      </c>
    </row>
    <row r="13" spans="2:5" x14ac:dyDescent="0.25">
      <c r="B13" s="6" t="s">
        <v>66</v>
      </c>
      <c r="C13" s="10">
        <f>RTD("gartle.rtd",,"YahooFinanceFinancials",$B$2,"CashFlowAnnual",C$2,$B13)</f>
        <v>8838000</v>
      </c>
      <c r="D13" s="10">
        <f>RTD("gartle.rtd",,"YahooFinanceFinancials",$B$2,"CashFlowAnnual",D$2,$B13)</f>
        <v>-1750000</v>
      </c>
      <c r="E13" s="10">
        <f>RTD("gartle.rtd",,"YahooFinanceFinancials",$B$2,"CashFlowAnnual",E$2,$B13)</f>
        <v>15101000</v>
      </c>
    </row>
    <row r="14" spans="2:5" x14ac:dyDescent="0.25">
      <c r="B14" s="6" t="s">
        <v>67</v>
      </c>
      <c r="C14" s="10">
        <f>RTD("gartle.rtd",,"YahooFinanceFinancials",$B$2,"CashFlowAnnual",C$2,$B14)</f>
        <v>-2723000</v>
      </c>
      <c r="D14" s="10">
        <f>RTD("gartle.rtd",,"YahooFinanceFinancials",$B$2,"CashFlowAnnual",D$2,$B14)</f>
        <v>217000</v>
      </c>
      <c r="E14" s="10">
        <f>RTD("gartle.rtd",,"YahooFinanceFinancials",$B$2,"CashFlowAnnual",E$2,$B14)</f>
        <v>-238000</v>
      </c>
    </row>
    <row r="15" spans="2:5" ht="15.75" thickBot="1" x14ac:dyDescent="0.3">
      <c r="B15" s="6" t="s">
        <v>68</v>
      </c>
      <c r="C15" s="10">
        <f>RTD("gartle.rtd",,"YahooFinanceFinancials",$B$2,"CashFlowAnnual",C$2,$B15)</f>
        <v>-5318000</v>
      </c>
      <c r="D15" s="10">
        <f>RTD("gartle.rtd",,"YahooFinanceFinancials",$B$2,"CashFlowAnnual",D$2,$B15)</f>
        <v>1055000</v>
      </c>
      <c r="E15" s="10">
        <f>RTD("gartle.rtd",,"YahooFinanceFinancials",$B$2,"CashFlowAnnual",E$2,$B15)</f>
        <v>-283000</v>
      </c>
    </row>
    <row r="16" spans="2:5" ht="22.5" customHeight="1" thickTop="1" x14ac:dyDescent="0.25">
      <c r="B16" s="12" t="s">
        <v>69</v>
      </c>
      <c r="C16" s="13">
        <f>RTD("gartle.rtd",,"YahooFinanceFinancials",$B$2,"CashFlowAnnual",C$2,$B16)</f>
        <v>63598000</v>
      </c>
      <c r="D16" s="13">
        <f>RTD("gartle.rtd",,"YahooFinanceFinancials",$B$2,"CashFlowAnnual",D$2,$B16)</f>
        <v>65824000</v>
      </c>
      <c r="E16" s="13">
        <f>RTD("gartle.rtd",,"YahooFinanceFinancials",$B$2,"CashFlowAnnual",E$2,$B16)</f>
        <v>81266000</v>
      </c>
    </row>
    <row r="17" spans="2:5" x14ac:dyDescent="0.25">
      <c r="B17" s="14" t="s">
        <v>90</v>
      </c>
      <c r="C17" s="9"/>
      <c r="D17" s="9"/>
      <c r="E17" s="9"/>
    </row>
    <row r="18" spans="2:5" x14ac:dyDescent="0.25">
      <c r="B18" s="6" t="s">
        <v>70</v>
      </c>
      <c r="C18" s="10">
        <f>RTD("gartle.rtd",,"YahooFinanceFinancials",$B$2,"CashFlowAnnual",C$2,$B18)</f>
        <v>-12451000</v>
      </c>
      <c r="D18" s="10">
        <f>RTD("gartle.rtd",,"YahooFinanceFinancials",$B$2,"CashFlowAnnual",D$2,$B18)</f>
        <v>-12734000</v>
      </c>
      <c r="E18" s="10">
        <f>RTD("gartle.rtd",,"YahooFinanceFinancials",$B$2,"CashFlowAnnual",E$2,$B18)</f>
        <v>-11247000</v>
      </c>
    </row>
    <row r="19" spans="2:5" x14ac:dyDescent="0.25">
      <c r="B19" s="6" t="s">
        <v>71</v>
      </c>
      <c r="C19" s="10">
        <f>RTD("gartle.rtd",,"YahooFinanceFinancials",$B$2,"CashFlowAnnual",C$2,$B19)</f>
        <v>-33542000</v>
      </c>
      <c r="D19" s="10">
        <f>RTD("gartle.rtd",,"YahooFinanceFinancials",$B$2,"CashFlowAnnual",D$2,$B19)</f>
        <v>-32022000</v>
      </c>
      <c r="E19" s="10">
        <f>RTD("gartle.rtd",,"YahooFinanceFinancials",$B$2,"CashFlowAnnual",E$2,$B19)</f>
        <v>-44417000</v>
      </c>
    </row>
    <row r="20" spans="2:5" ht="15.75" thickBot="1" x14ac:dyDescent="0.3">
      <c r="B20" s="6" t="s">
        <v>72</v>
      </c>
      <c r="C20" s="10">
        <f>RTD("gartle.rtd",,"YahooFinanceFinancials",$B$2,"CashFlowAnnual",C$2,$B20)</f>
        <v>-453000</v>
      </c>
      <c r="D20" s="10">
        <f>RTD("gartle.rtd",,"YahooFinanceFinancials",$B$2,"CashFlowAnnual",D$2,$B20)</f>
        <v>-1221000</v>
      </c>
      <c r="E20" s="10">
        <f>RTD("gartle.rtd",,"YahooFinanceFinancials",$B$2,"CashFlowAnnual",E$2,$B20)</f>
        <v>-610000</v>
      </c>
    </row>
    <row r="21" spans="2:5" ht="22.5" customHeight="1" thickTop="1" x14ac:dyDescent="0.25">
      <c r="B21" s="12" t="s">
        <v>73</v>
      </c>
      <c r="C21" s="13">
        <f>RTD("gartle.rtd",,"YahooFinanceFinancials",$B$2,"CashFlowAnnual",C$2,$B21)</f>
        <v>-46446000</v>
      </c>
      <c r="D21" s="13">
        <f>RTD("gartle.rtd",,"YahooFinanceFinancials",$B$2,"CashFlowAnnual",D$2,$B21)</f>
        <v>-45977000</v>
      </c>
      <c r="E21" s="13">
        <f>RTD("gartle.rtd",,"YahooFinanceFinancials",$B$2,"CashFlowAnnual",E$2,$B21)</f>
        <v>-56274000</v>
      </c>
    </row>
    <row r="22" spans="2:5" x14ac:dyDescent="0.25">
      <c r="B22" s="14" t="s">
        <v>91</v>
      </c>
      <c r="C22" s="9"/>
      <c r="D22" s="9"/>
      <c r="E22" s="9"/>
    </row>
    <row r="23" spans="2:5" x14ac:dyDescent="0.25">
      <c r="B23" s="6" t="s">
        <v>74</v>
      </c>
      <c r="C23" s="10">
        <f>RTD("gartle.rtd",,"YahooFinanceFinancials",$B$2,"CashFlowAnnual",C$2,$B23)</f>
        <v>-12769000</v>
      </c>
      <c r="D23" s="10">
        <f>RTD("gartle.rtd",,"YahooFinanceFinancials",$B$2,"CashFlowAnnual",D$2,$B23)</f>
        <v>-12150000</v>
      </c>
      <c r="E23" s="10">
        <f>RTD("gartle.rtd",,"YahooFinanceFinancials",$B$2,"CashFlowAnnual",E$2,$B23)</f>
        <v>-11561000</v>
      </c>
    </row>
    <row r="24" spans="2:5" x14ac:dyDescent="0.25">
      <c r="B24" s="6" t="s">
        <v>75</v>
      </c>
      <c r="C24" s="10">
        <f>RTD("gartle.rtd",,"YahooFinanceFinancials",$B$2,"CashFlowAnnual",C$2,$B24)</f>
        <v>-32345000</v>
      </c>
      <c r="D24" s="10">
        <f>RTD("gartle.rtd",,"YahooFinanceFinancials",$B$2,"CashFlowAnnual",D$2,$B24)</f>
        <v>-29227000</v>
      </c>
      <c r="E24" s="10">
        <f>RTD("gartle.rtd",,"YahooFinanceFinancials",$B$2,"CashFlowAnnual",E$2,$B24)</f>
        <v>-34710000</v>
      </c>
    </row>
    <row r="25" spans="2:5" x14ac:dyDescent="0.25">
      <c r="B25" s="6" t="s">
        <v>76</v>
      </c>
      <c r="C25" s="10">
        <f>RTD("gartle.rtd",,"YahooFinanceFinancials",$B$2,"CashFlowAnnual",C$2,$B25)</f>
        <v>29014000</v>
      </c>
      <c r="D25" s="10">
        <f>RTD("gartle.rtd",,"YahooFinanceFinancials",$B$2,"CashFlowAnnual",D$2,$B25)</f>
        <v>22057000</v>
      </c>
      <c r="E25" s="10">
        <f>RTD("gartle.rtd",,"YahooFinanceFinancials",$B$2,"CashFlowAnnual",E$2,$B25)</f>
        <v>29305000</v>
      </c>
    </row>
    <row r="26" spans="2:5" ht="15.75" thickBot="1" x14ac:dyDescent="0.3">
      <c r="B26" s="6" t="s">
        <v>77</v>
      </c>
      <c r="C26" s="10">
        <f>RTD("gartle.rtd",,"YahooFinanceFinancials",$B$2,"CashFlowAnnual",C$2,$B26)</f>
        <v>-1874000</v>
      </c>
      <c r="D26" s="10">
        <f>RTD("gartle.rtd",,"YahooFinanceFinancials",$B$2,"CashFlowAnnual",D$2,$B26)</f>
        <v>-1570000</v>
      </c>
      <c r="E26" s="10">
        <f>RTD("gartle.rtd",,"YahooFinanceFinancials",$B$2,"CashFlowAnnual",E$2,$B26)</f>
        <v>-1499000</v>
      </c>
    </row>
    <row r="27" spans="2:5" ht="22.5" customHeight="1" thickTop="1" x14ac:dyDescent="0.25">
      <c r="B27" s="12" t="s">
        <v>78</v>
      </c>
      <c r="C27" s="13">
        <f>RTD("gartle.rtd",,"YahooFinanceFinancials",$B$2,"CashFlowAnnual",C$2,$B27)</f>
        <v>-17347000</v>
      </c>
      <c r="D27" s="13">
        <f>RTD("gartle.rtd",,"YahooFinanceFinancials",$B$2,"CashFlowAnnual",D$2,$B27)</f>
        <v>-20483000</v>
      </c>
      <c r="E27" s="13">
        <f>RTD("gartle.rtd",,"YahooFinanceFinancials",$B$2,"CashFlowAnnual",E$2,$B27)</f>
        <v>-17716000</v>
      </c>
    </row>
    <row r="28" spans="2:5" ht="15.75" thickBot="1" x14ac:dyDescent="0.3">
      <c r="B28" s="6" t="s">
        <v>79</v>
      </c>
      <c r="C28" s="10">
        <f>RTD("gartle.rtd",,"YahooFinanceFinancials",$B$2,"CashFlowAnnual",C$2,$B28)</f>
        <v>0</v>
      </c>
      <c r="D28" s="10">
        <f>RTD("gartle.rtd",,"YahooFinanceFinancials",$B$2,"CashFlowAnnual",D$2,$B28)</f>
        <v>0</v>
      </c>
      <c r="E28" s="10">
        <f>RTD("gartle.rtd",,"YahooFinanceFinancials",$B$2,"CashFlowAnnual",E$2,$B28)</f>
        <v>0</v>
      </c>
    </row>
    <row r="29" spans="2:5" ht="15.75" thickTop="1" x14ac:dyDescent="0.25">
      <c r="B29" s="12" t="s">
        <v>80</v>
      </c>
      <c r="C29" s="13">
        <f>RTD("gartle.rtd",,"YahooFinanceFinancials",$B$2,"CashFlowAnnual",C$2,$B29)</f>
        <v>-195000</v>
      </c>
      <c r="D29" s="13">
        <f>RTD("gartle.rtd",,"YahooFinanceFinancials",$B$2,"CashFlowAnnual",D$2,$B29)</f>
        <v>-636000</v>
      </c>
      <c r="E29" s="13">
        <f>RTD("gartle.rtd",,"YahooFinanceFinancials",$B$2,"CashFlowAnnual",E$2,$B29)</f>
        <v>7276000</v>
      </c>
    </row>
  </sheetData>
  <pageMargins left="0.51181102362204722" right="0.51181102362204722" top="0.74803149606299213" bottom="0.55118110236220474" header="0.31496062992125984" footer="0.31496062992125984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Comparison</vt:lpstr>
      <vt:lpstr>BalanceSheet</vt:lpstr>
      <vt:lpstr>IncomeStatement</vt:lpstr>
      <vt:lpstr>CashFlow</vt:lpstr>
      <vt:lpstr>BalanceSheetAnnual</vt:lpstr>
      <vt:lpstr>IncomeStatementAnnual</vt:lpstr>
      <vt:lpstr>CashFlowAnnual</vt:lpstr>
      <vt:lpstr>BalanceSheet!Print_Area</vt:lpstr>
      <vt:lpstr>BalanceSheetAnnual!Print_Area</vt:lpstr>
      <vt:lpstr>CashFlow!Print_Area</vt:lpstr>
      <vt:lpstr>CashFlowAnnual!Print_Area</vt:lpstr>
      <vt:lpstr>Comparison!Print_Area</vt:lpstr>
      <vt:lpstr>IncomeStatement!Print_Area</vt:lpstr>
      <vt:lpstr>IncomeStatementAnnual!Print_Area</vt:lpstr>
    </vt:vector>
  </TitlesOfParts>
  <Company>Gartle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2015-06-17T23:56:40Z</cp:lastPrinted>
  <dcterms:created xsi:type="dcterms:W3CDTF">2015-06-17T20:41:36Z</dcterms:created>
  <dcterms:modified xsi:type="dcterms:W3CDTF">2018-05-26T18:04:06Z</dcterms:modified>
</cp:coreProperties>
</file>