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Quotes" sheetId="1" r:id="rId1"/>
  </sheets>
  <calcPr calcId="145621"/>
</workbook>
</file>

<file path=xl/calcChain.xml><?xml version="1.0" encoding="utf-8"?>
<calcChain xmlns="http://schemas.openxmlformats.org/spreadsheetml/2006/main">
  <c r="K11" i="1" l="1"/>
  <c r="AI11" i="1"/>
  <c r="S11" i="1"/>
  <c r="Z11" i="1"/>
  <c r="G11" i="1"/>
  <c r="O11" i="1"/>
  <c r="J11" i="1"/>
  <c r="M11" i="1"/>
  <c r="AK11" i="1"/>
  <c r="AA11" i="1"/>
  <c r="AG11" i="1"/>
  <c r="D11" i="1"/>
  <c r="N11" i="1"/>
  <c r="AB11" i="1"/>
  <c r="I11" i="1"/>
  <c r="AJ11" i="1"/>
  <c r="Q11" i="1"/>
  <c r="V11" i="1"/>
  <c r="L11" i="1"/>
  <c r="AE11" i="1"/>
  <c r="R11" i="1"/>
  <c r="AC11" i="1"/>
  <c r="W11" i="1"/>
  <c r="X11" i="1"/>
  <c r="AF11" i="1"/>
  <c r="U11" i="1"/>
  <c r="C11" i="1"/>
  <c r="Y11" i="1"/>
  <c r="F11" i="1"/>
  <c r="AH11" i="1"/>
  <c r="P11" i="1"/>
  <c r="AD11" i="1"/>
  <c r="T11" i="1"/>
  <c r="H11" i="1"/>
  <c r="X5" i="1"/>
  <c r="L5" i="1"/>
  <c r="AA5" i="1"/>
  <c r="AI18" i="1"/>
  <c r="AJ5" i="1"/>
  <c r="J5" i="1"/>
  <c r="AK18" i="1"/>
  <c r="V18" i="1"/>
  <c r="L18" i="1"/>
  <c r="N5" i="1"/>
  <c r="R5" i="1"/>
  <c r="AG18" i="1"/>
  <c r="AD5" i="1"/>
  <c r="D5" i="1"/>
  <c r="Z18" i="1"/>
  <c r="D18" i="1"/>
  <c r="P18" i="1"/>
  <c r="N18" i="1"/>
  <c r="H5" i="1"/>
  <c r="W18" i="1"/>
  <c r="C18" i="1"/>
  <c r="AH18" i="1"/>
  <c r="Q5" i="1"/>
  <c r="K18" i="1"/>
  <c r="I18" i="1"/>
  <c r="AB5" i="1"/>
  <c r="AH5" i="1"/>
  <c r="S5" i="1"/>
  <c r="O18" i="1"/>
  <c r="AF5" i="1"/>
  <c r="O5" i="1"/>
  <c r="AA18" i="1"/>
  <c r="T18" i="1"/>
  <c r="W5" i="1"/>
  <c r="AE18" i="1"/>
  <c r="M18" i="1"/>
  <c r="AJ18" i="1"/>
  <c r="P5" i="1"/>
  <c r="AC18" i="1"/>
  <c r="R18" i="1"/>
  <c r="G5" i="1"/>
  <c r="F18" i="1"/>
  <c r="AC5" i="1"/>
  <c r="X18" i="1"/>
  <c r="Y18" i="1"/>
  <c r="AK5" i="1"/>
  <c r="AG5" i="1"/>
  <c r="K5" i="1"/>
  <c r="G18" i="1"/>
  <c r="V5" i="1"/>
  <c r="I5" i="1"/>
  <c r="H18" i="1"/>
  <c r="U5" i="1"/>
  <c r="Z5" i="1"/>
  <c r="F5" i="1"/>
  <c r="AD18" i="1"/>
  <c r="M5" i="1"/>
  <c r="C5" i="1"/>
  <c r="Q18" i="1"/>
  <c r="J18" i="1"/>
  <c r="S18" i="1"/>
  <c r="AI5" i="1"/>
  <c r="AB18" i="1"/>
  <c r="U18" i="1"/>
  <c r="AF18" i="1"/>
  <c r="AE5" i="1"/>
  <c r="T5" i="1"/>
  <c r="Y5" i="1"/>
  <c r="AJ6" i="1"/>
  <c r="AI6" i="1"/>
  <c r="AA6" i="1"/>
  <c r="AK6" i="1"/>
  <c r="F6" i="1"/>
  <c r="AC6" i="1"/>
  <c r="P6" i="1"/>
  <c r="R6" i="1"/>
  <c r="Z6" i="1"/>
  <c r="J6" i="1"/>
  <c r="S6" i="1"/>
  <c r="D6" i="1"/>
  <c r="N6" i="1"/>
  <c r="V6" i="1"/>
  <c r="AB6" i="1"/>
  <c r="L6" i="1"/>
  <c r="Q6" i="1"/>
  <c r="C6" i="1"/>
  <c r="Y6" i="1"/>
  <c r="W6" i="1"/>
  <c r="G6" i="1"/>
  <c r="AE6" i="1"/>
  <c r="O6" i="1"/>
  <c r="U6" i="1"/>
  <c r="T6" i="1"/>
  <c r="M6" i="1"/>
  <c r="AF6" i="1"/>
  <c r="I6" i="1"/>
  <c r="X6" i="1"/>
  <c r="AH6" i="1"/>
  <c r="AD6" i="1"/>
  <c r="K6" i="1"/>
  <c r="H6" i="1"/>
  <c r="AG6" i="1"/>
  <c r="G22" i="1"/>
  <c r="AG22" i="1"/>
  <c r="I22" i="1"/>
  <c r="AF8" i="1"/>
  <c r="P8" i="1"/>
  <c r="AC22" i="1"/>
  <c r="N22" i="1"/>
  <c r="AJ22" i="1"/>
  <c r="AK22" i="1"/>
  <c r="AH22" i="1"/>
  <c r="V8" i="1"/>
  <c r="D22" i="1"/>
  <c r="AE22" i="1"/>
  <c r="O22" i="1"/>
  <c r="AH8" i="1"/>
  <c r="S22" i="1"/>
  <c r="AJ8" i="1"/>
  <c r="AA22" i="1"/>
  <c r="AE8" i="1"/>
  <c r="H22" i="1"/>
  <c r="X8" i="1"/>
  <c r="Q8" i="1"/>
  <c r="Y22" i="1"/>
  <c r="L22" i="1"/>
  <c r="P22" i="1"/>
  <c r="AI22" i="1"/>
  <c r="T22" i="1"/>
  <c r="F22" i="1"/>
  <c r="AB22" i="1"/>
  <c r="M8" i="1"/>
  <c r="AK8" i="1"/>
  <c r="D8" i="1"/>
  <c r="AA8" i="1"/>
  <c r="R22" i="1"/>
  <c r="AD8" i="1"/>
  <c r="C22" i="1"/>
  <c r="C8" i="1"/>
  <c r="U8" i="1"/>
  <c r="AG8" i="1"/>
  <c r="AD22" i="1"/>
  <c r="K8" i="1"/>
  <c r="R8" i="1"/>
  <c r="K22" i="1"/>
  <c r="J22" i="1"/>
  <c r="L8" i="1"/>
  <c r="G8" i="1"/>
  <c r="S8" i="1"/>
  <c r="AF22" i="1"/>
  <c r="AI8" i="1"/>
  <c r="I8" i="1"/>
  <c r="M22" i="1"/>
  <c r="O8" i="1"/>
  <c r="W8" i="1"/>
  <c r="F8" i="1"/>
  <c r="T8" i="1"/>
  <c r="AB8" i="1"/>
  <c r="Q22" i="1"/>
  <c r="Y8" i="1"/>
  <c r="W22" i="1"/>
  <c r="Z8" i="1"/>
  <c r="H8" i="1"/>
  <c r="V22" i="1"/>
  <c r="N8" i="1"/>
  <c r="Z22" i="1"/>
  <c r="U22" i="1"/>
  <c r="J8" i="1"/>
  <c r="X22" i="1"/>
  <c r="AC8" i="1"/>
  <c r="AH13" i="1"/>
  <c r="J7" i="1"/>
  <c r="X7" i="1"/>
  <c r="AB13" i="1"/>
  <c r="AH7" i="1"/>
  <c r="AC7" i="1"/>
  <c r="Q13" i="1"/>
  <c r="AA13" i="1"/>
  <c r="AA7" i="1"/>
  <c r="H7" i="1"/>
  <c r="M13" i="1"/>
  <c r="F7" i="1"/>
  <c r="AB7" i="1"/>
  <c r="U7" i="1"/>
  <c r="C13" i="1"/>
  <c r="AJ13" i="1"/>
  <c r="AG7" i="1"/>
  <c r="N13" i="1"/>
  <c r="S13" i="1"/>
  <c r="AI7" i="1"/>
  <c r="AK13" i="1"/>
  <c r="AG13" i="1"/>
  <c r="O7" i="1"/>
  <c r="D7" i="1"/>
  <c r="AI13" i="1"/>
  <c r="G13" i="1"/>
  <c r="C7" i="1"/>
  <c r="S7" i="1"/>
  <c r="Y13" i="1"/>
  <c r="Y7" i="1"/>
  <c r="I13" i="1"/>
  <c r="I7" i="1"/>
  <c r="L7" i="1"/>
  <c r="M7" i="1"/>
  <c r="K13" i="1"/>
  <c r="K7" i="1"/>
  <c r="P7" i="1"/>
  <c r="AF13" i="1"/>
  <c r="AD13" i="1"/>
  <c r="V7" i="1"/>
  <c r="Q7" i="1"/>
  <c r="V13" i="1"/>
  <c r="P13" i="1"/>
  <c r="T7" i="1"/>
  <c r="F13" i="1"/>
  <c r="AE13" i="1"/>
  <c r="Z7" i="1"/>
  <c r="J13" i="1"/>
  <c r="AJ7" i="1"/>
  <c r="R13" i="1"/>
  <c r="N7" i="1"/>
  <c r="R7" i="1"/>
  <c r="O13" i="1"/>
  <c r="W13" i="1"/>
  <c r="U13" i="1"/>
  <c r="G7" i="1"/>
  <c r="AC13" i="1"/>
  <c r="D13" i="1"/>
  <c r="AF7" i="1"/>
  <c r="AE7" i="1"/>
  <c r="H13" i="1"/>
  <c r="L13" i="1"/>
  <c r="Z13" i="1"/>
  <c r="AK7" i="1"/>
  <c r="W7" i="1"/>
  <c r="X13" i="1"/>
  <c r="T13" i="1"/>
  <c r="AD7" i="1"/>
  <c r="S16" i="1"/>
  <c r="R23" i="1"/>
  <c r="R16" i="1"/>
  <c r="AC16" i="1"/>
  <c r="F16" i="1"/>
  <c r="AB23" i="1"/>
  <c r="C16" i="1"/>
  <c r="H16" i="1"/>
  <c r="AJ16" i="1"/>
  <c r="AB16" i="1"/>
  <c r="K23" i="1"/>
  <c r="AI16" i="1"/>
  <c r="L16" i="1"/>
  <c r="AF23" i="1"/>
  <c r="T23" i="1"/>
  <c r="G16" i="1"/>
  <c r="AH16" i="1"/>
  <c r="N23" i="1"/>
  <c r="AE16" i="1"/>
  <c r="J16" i="1"/>
  <c r="U16" i="1"/>
  <c r="AF16" i="1"/>
  <c r="D23" i="1"/>
  <c r="AK16" i="1"/>
  <c r="AG23" i="1"/>
  <c r="N16" i="1"/>
  <c r="J23" i="1"/>
  <c r="AG16" i="1"/>
  <c r="AK23" i="1"/>
  <c r="W23" i="1"/>
  <c r="I16" i="1"/>
  <c r="T16" i="1"/>
  <c r="AD16" i="1"/>
  <c r="Y23" i="1"/>
  <c r="AA16" i="1"/>
  <c r="O23" i="1"/>
  <c r="M16" i="1"/>
  <c r="I23" i="1"/>
  <c r="V23" i="1"/>
  <c r="D16" i="1"/>
  <c r="AE23" i="1"/>
  <c r="AC23" i="1"/>
  <c r="C23" i="1"/>
  <c r="P16" i="1"/>
  <c r="M23" i="1"/>
  <c r="K16" i="1"/>
  <c r="AH23" i="1"/>
  <c r="L23" i="1"/>
  <c r="W16" i="1"/>
  <c r="AI23" i="1"/>
  <c r="V16" i="1"/>
  <c r="P23" i="1"/>
  <c r="Q23" i="1"/>
  <c r="Z23" i="1"/>
  <c r="AD23" i="1"/>
  <c r="AJ23" i="1"/>
  <c r="F23" i="1"/>
  <c r="O16" i="1"/>
  <c r="U23" i="1"/>
  <c r="Y16" i="1"/>
  <c r="AA23" i="1"/>
  <c r="G23" i="1"/>
  <c r="X16" i="1"/>
  <c r="Q16" i="1"/>
  <c r="X23" i="1"/>
  <c r="Z16" i="1"/>
  <c r="S23" i="1"/>
  <c r="H23" i="1"/>
  <c r="AA12" i="1"/>
  <c r="AH12" i="1"/>
  <c r="S12" i="1"/>
  <c r="N12" i="1"/>
  <c r="X12" i="1"/>
  <c r="D12" i="1"/>
  <c r="AB12" i="1"/>
  <c r="AD12" i="1"/>
  <c r="O12" i="1"/>
  <c r="Z12" i="1"/>
  <c r="AF12" i="1"/>
  <c r="R12" i="1"/>
  <c r="AG12" i="1"/>
  <c r="Y12" i="1"/>
  <c r="M12" i="1"/>
  <c r="AI12" i="1"/>
  <c r="I12" i="1"/>
  <c r="U12" i="1"/>
  <c r="H12" i="1"/>
  <c r="T12" i="1"/>
  <c r="F12" i="1"/>
  <c r="V12" i="1"/>
  <c r="AC12" i="1"/>
  <c r="AK12" i="1"/>
  <c r="J12" i="1"/>
  <c r="P12" i="1"/>
  <c r="Q12" i="1"/>
  <c r="AJ12" i="1"/>
  <c r="K12" i="1"/>
  <c r="AE12" i="1"/>
  <c r="W12" i="1"/>
  <c r="L12" i="1"/>
  <c r="C12" i="1"/>
  <c r="G12" i="1"/>
  <c r="L10" i="1"/>
  <c r="AH10" i="1"/>
  <c r="D10" i="1"/>
  <c r="AI10" i="1"/>
  <c r="AD15" i="1"/>
  <c r="AJ15" i="1"/>
  <c r="F15" i="1"/>
  <c r="AI15" i="1"/>
  <c r="AC15" i="1"/>
  <c r="C10" i="1"/>
  <c r="Z10" i="1"/>
  <c r="I10" i="1"/>
  <c r="AA15" i="1"/>
  <c r="Q10" i="1"/>
  <c r="M10" i="1"/>
  <c r="AB10" i="1"/>
  <c r="AD10" i="1"/>
  <c r="W10" i="1"/>
  <c r="AK15" i="1"/>
  <c r="S15" i="1"/>
  <c r="Z15" i="1"/>
  <c r="AG15" i="1"/>
  <c r="AK10" i="1"/>
  <c r="T15" i="1"/>
  <c r="G15" i="1"/>
  <c r="X15" i="1"/>
  <c r="J10" i="1"/>
  <c r="G10" i="1"/>
  <c r="Y10" i="1"/>
  <c r="M15" i="1"/>
  <c r="V15" i="1"/>
  <c r="K10" i="1"/>
  <c r="N10" i="1"/>
  <c r="U10" i="1"/>
  <c r="AA10" i="1"/>
  <c r="P15" i="1"/>
  <c r="I15" i="1"/>
  <c r="AB15" i="1"/>
  <c r="AE15" i="1"/>
  <c r="T10" i="1"/>
  <c r="U15" i="1"/>
  <c r="AH15" i="1"/>
  <c r="C15" i="1"/>
  <c r="AC10" i="1"/>
  <c r="S10" i="1"/>
  <c r="R10" i="1"/>
  <c r="K15" i="1"/>
  <c r="L15" i="1"/>
  <c r="N15" i="1"/>
  <c r="W15" i="1"/>
  <c r="X10" i="1"/>
  <c r="AJ10" i="1"/>
  <c r="F10" i="1"/>
  <c r="AG10" i="1"/>
  <c r="AF10" i="1"/>
  <c r="O15" i="1"/>
  <c r="H15" i="1"/>
  <c r="Y15" i="1"/>
  <c r="R15" i="1"/>
  <c r="O10" i="1"/>
  <c r="P10" i="1"/>
  <c r="Q15" i="1"/>
  <c r="D15" i="1"/>
  <c r="V10" i="1"/>
  <c r="AE10" i="1"/>
  <c r="H10" i="1"/>
  <c r="AF15" i="1"/>
  <c r="J15" i="1"/>
  <c r="H21" i="1"/>
  <c r="T21" i="1"/>
  <c r="G21" i="1"/>
  <c r="Y21" i="1"/>
  <c r="AK17" i="1"/>
  <c r="W17" i="1"/>
  <c r="AE17" i="1"/>
  <c r="P17" i="1"/>
  <c r="L17" i="1"/>
  <c r="M17" i="1"/>
  <c r="K21" i="1"/>
  <c r="M21" i="1"/>
  <c r="AF21" i="1"/>
  <c r="AE21" i="1"/>
  <c r="S17" i="1"/>
  <c r="AD17" i="1"/>
  <c r="F17" i="1"/>
  <c r="AH17" i="1"/>
  <c r="AI17" i="1"/>
  <c r="K17" i="1"/>
  <c r="L21" i="1"/>
  <c r="V21" i="1"/>
  <c r="C21" i="1"/>
  <c r="AK21" i="1"/>
  <c r="AB21" i="1"/>
  <c r="X17" i="1"/>
  <c r="R17" i="1"/>
  <c r="N17" i="1"/>
  <c r="D17" i="1"/>
  <c r="I17" i="1"/>
  <c r="AC17" i="1"/>
  <c r="O21" i="1"/>
  <c r="W21" i="1"/>
  <c r="AJ21" i="1"/>
  <c r="R21" i="1"/>
  <c r="AC21" i="1"/>
  <c r="V17" i="1"/>
  <c r="AA17" i="1"/>
  <c r="H17" i="1"/>
  <c r="I21" i="1"/>
  <c r="X21" i="1"/>
  <c r="AA21" i="1"/>
  <c r="Q21" i="1"/>
  <c r="Y17" i="1"/>
  <c r="AG17" i="1"/>
  <c r="C17" i="1"/>
  <c r="Q17" i="1"/>
  <c r="G17" i="1"/>
  <c r="Z17" i="1"/>
  <c r="J17" i="1"/>
  <c r="U21" i="1"/>
  <c r="AH21" i="1"/>
  <c r="S21" i="1"/>
  <c r="AG21" i="1"/>
  <c r="T17" i="1"/>
  <c r="U17" i="1"/>
  <c r="AJ17" i="1"/>
  <c r="O17" i="1"/>
  <c r="AI21" i="1"/>
  <c r="J21" i="1"/>
  <c r="D21" i="1"/>
  <c r="F21" i="1"/>
  <c r="P21" i="1"/>
  <c r="N21" i="1"/>
  <c r="Z21" i="1"/>
  <c r="AD21" i="1"/>
  <c r="AF17" i="1"/>
  <c r="AB17" i="1"/>
  <c r="C9" i="1"/>
  <c r="AH9" i="1"/>
  <c r="AA9" i="1"/>
  <c r="Y9" i="1"/>
  <c r="J9" i="1"/>
  <c r="K9" i="1"/>
  <c r="D9" i="1"/>
  <c r="O9" i="1"/>
  <c r="AC9" i="1"/>
  <c r="Z9" i="1"/>
  <c r="I9" i="1"/>
  <c r="S9" i="1"/>
  <c r="H9" i="1"/>
  <c r="P9" i="1"/>
  <c r="AJ9" i="1"/>
  <c r="V9" i="1"/>
  <c r="L9" i="1"/>
  <c r="AB9" i="1"/>
  <c r="R9" i="1"/>
  <c r="AI9" i="1"/>
  <c r="AF9" i="1"/>
  <c r="AK9" i="1"/>
  <c r="X9" i="1"/>
  <c r="W9" i="1"/>
  <c r="M9" i="1"/>
  <c r="T9" i="1"/>
  <c r="U9" i="1"/>
  <c r="AE9" i="1"/>
  <c r="G9" i="1"/>
  <c r="Q9" i="1"/>
  <c r="AG9" i="1"/>
  <c r="N9" i="1"/>
  <c r="AD9" i="1"/>
  <c r="F9" i="1"/>
  <c r="AK4" i="1"/>
  <c r="AK24" i="1"/>
  <c r="S24" i="1"/>
  <c r="AG24" i="1"/>
  <c r="W24" i="1"/>
  <c r="P4" i="1"/>
  <c r="T4" i="1"/>
  <c r="D4" i="1"/>
  <c r="K4" i="1"/>
  <c r="I4" i="1"/>
  <c r="U4" i="1"/>
  <c r="H24" i="1"/>
  <c r="T24" i="1"/>
  <c r="AB24" i="1"/>
  <c r="AF24" i="1"/>
  <c r="AH24" i="1"/>
  <c r="M24" i="1"/>
  <c r="Z4" i="1"/>
  <c r="Q4" i="1"/>
  <c r="V4" i="1"/>
  <c r="AH4" i="1"/>
  <c r="AJ4" i="1"/>
  <c r="AI4" i="1"/>
  <c r="O24" i="1"/>
  <c r="R24" i="1"/>
  <c r="U24" i="1"/>
  <c r="N24" i="1"/>
  <c r="AD24" i="1"/>
  <c r="L4" i="1"/>
  <c r="S4" i="1"/>
  <c r="AB4" i="1"/>
  <c r="Y4" i="1"/>
  <c r="Z24" i="1"/>
  <c r="Q24" i="1"/>
  <c r="K24" i="1"/>
  <c r="AE24" i="1"/>
  <c r="D24" i="1"/>
  <c r="X4" i="1"/>
  <c r="W4" i="1"/>
  <c r="C4" i="1"/>
  <c r="P24" i="1"/>
  <c r="X24" i="1"/>
  <c r="I24" i="1"/>
  <c r="Y24" i="1"/>
  <c r="H4" i="1"/>
  <c r="F4" i="1"/>
  <c r="M4" i="1"/>
  <c r="J4" i="1"/>
  <c r="O4" i="1"/>
  <c r="AC4" i="1"/>
  <c r="AE4" i="1"/>
  <c r="AD4" i="1"/>
  <c r="AJ24" i="1"/>
  <c r="J24" i="1"/>
  <c r="F24" i="1"/>
  <c r="V24" i="1"/>
  <c r="G4" i="1"/>
  <c r="AA24" i="1"/>
  <c r="G24" i="1"/>
  <c r="AI24" i="1"/>
  <c r="L24" i="1"/>
  <c r="AA4" i="1"/>
  <c r="R4" i="1"/>
  <c r="N4" i="1"/>
  <c r="AF4" i="1"/>
  <c r="AG4" i="1"/>
  <c r="C24" i="1"/>
  <c r="AC24" i="1"/>
  <c r="T14" i="1"/>
  <c r="H14" i="1"/>
  <c r="G14" i="1"/>
  <c r="AK14" i="1"/>
  <c r="Y20" i="1"/>
  <c r="V20" i="1"/>
  <c r="AI20" i="1"/>
  <c r="Z20" i="1"/>
  <c r="F14" i="1"/>
  <c r="AG14" i="1"/>
  <c r="I14" i="1"/>
  <c r="W14" i="1"/>
  <c r="AF20" i="1"/>
  <c r="H20" i="1"/>
  <c r="AC20" i="1"/>
  <c r="AJ20" i="1"/>
  <c r="AE14" i="1"/>
  <c r="Y14" i="1"/>
  <c r="AJ14" i="1"/>
  <c r="J14" i="1"/>
  <c r="C20" i="1"/>
  <c r="P20" i="1"/>
  <c r="AE20" i="1"/>
  <c r="I20" i="1"/>
  <c r="K14" i="1"/>
  <c r="V14" i="1"/>
  <c r="AF14" i="1"/>
  <c r="AC14" i="1"/>
  <c r="AI14" i="1"/>
  <c r="U20" i="1"/>
  <c r="AB20" i="1"/>
  <c r="O20" i="1"/>
  <c r="X20" i="1"/>
  <c r="C14" i="1"/>
  <c r="X14" i="1"/>
  <c r="L14" i="1"/>
  <c r="R14" i="1"/>
  <c r="M14" i="1"/>
  <c r="S20" i="1"/>
  <c r="M20" i="1"/>
  <c r="W20" i="1"/>
  <c r="AG20" i="1"/>
  <c r="F20" i="1"/>
  <c r="AA14" i="1"/>
  <c r="Q14" i="1"/>
  <c r="Z14" i="1"/>
  <c r="P14" i="1"/>
  <c r="R20" i="1"/>
  <c r="D20" i="1"/>
  <c r="T20" i="1"/>
  <c r="AK20" i="1"/>
  <c r="Q20" i="1"/>
  <c r="AD20" i="1"/>
  <c r="U14" i="1"/>
  <c r="N14" i="1"/>
  <c r="AH14" i="1"/>
  <c r="AD14" i="1"/>
  <c r="AA20" i="1"/>
  <c r="J20" i="1"/>
  <c r="AH20" i="1"/>
  <c r="L20" i="1"/>
  <c r="S14" i="1"/>
  <c r="AB14" i="1"/>
  <c r="O14" i="1"/>
  <c r="D14" i="1"/>
  <c r="G20" i="1"/>
  <c r="K20" i="1"/>
  <c r="N20" i="1"/>
  <c r="J19" i="1"/>
  <c r="D19" i="1"/>
  <c r="C19" i="1"/>
  <c r="U19" i="1"/>
  <c r="AF19" i="1"/>
  <c r="H19" i="1"/>
  <c r="AI19" i="1"/>
  <c r="L19" i="1"/>
  <c r="AK19" i="1"/>
  <c r="F19" i="1"/>
  <c r="AJ19" i="1"/>
  <c r="M19" i="1"/>
  <c r="R19" i="1"/>
  <c r="AH19" i="1"/>
  <c r="Q19" i="1"/>
  <c r="Z19" i="1"/>
  <c r="AA19" i="1"/>
  <c r="I19" i="1"/>
  <c r="O19" i="1"/>
  <c r="T19" i="1"/>
  <c r="S19" i="1"/>
  <c r="X19" i="1"/>
  <c r="AG19" i="1"/>
  <c r="AC19" i="1"/>
  <c r="K19" i="1"/>
  <c r="V19" i="1"/>
  <c r="G19" i="1"/>
  <c r="W19" i="1"/>
  <c r="AB19" i="1"/>
  <c r="P19" i="1"/>
  <c r="AE19" i="1"/>
  <c r="Y19" i="1"/>
  <c r="AD19" i="1"/>
  <c r="N19" i="1"/>
  <c r="AM14" i="1"/>
  <c r="AL22" i="1"/>
  <c r="AL23" i="1"/>
  <c r="AO16" i="1"/>
  <c r="AP16" i="1"/>
  <c r="AN14" i="1"/>
  <c r="AO23" i="1"/>
  <c r="AL24" i="1"/>
  <c r="AN17" i="1"/>
  <c r="AO17" i="1"/>
  <c r="AO4" i="1"/>
  <c r="AP10" i="1"/>
  <c r="AM23" i="1"/>
  <c r="AO10" i="1"/>
  <c r="AO18" i="1"/>
  <c r="AP21" i="1"/>
  <c r="AN16" i="1"/>
  <c r="AN4" i="1"/>
  <c r="AL20" i="1"/>
  <c r="AL19" i="1"/>
  <c r="AO8" i="1"/>
  <c r="AL10" i="1"/>
  <c r="AL16" i="1"/>
  <c r="AO15" i="1"/>
  <c r="AM24" i="1"/>
  <c r="AP23" i="1"/>
  <c r="AL12" i="1"/>
  <c r="AN6" i="1"/>
  <c r="AM5" i="1"/>
  <c r="E22" i="1"/>
  <c r="AM16" i="1"/>
  <c r="AM15" i="1"/>
  <c r="E5" i="1"/>
  <c r="AL21" i="1"/>
  <c r="AN7" i="1"/>
  <c r="AM22" i="1"/>
  <c r="E4" i="1"/>
  <c r="AP13" i="1"/>
  <c r="E9" i="1"/>
  <c r="AN18" i="1"/>
  <c r="AN20" i="1"/>
  <c r="E10" i="1"/>
  <c r="E20" i="1"/>
  <c r="AN15" i="1"/>
  <c r="AP20" i="1"/>
  <c r="AP19" i="1"/>
  <c r="E19" i="1"/>
  <c r="AL6" i="1"/>
  <c r="AM10" i="1"/>
  <c r="AO11" i="1"/>
  <c r="AL17" i="1"/>
  <c r="AO19" i="1"/>
  <c r="AN9" i="1"/>
  <c r="AP5" i="1"/>
  <c r="E23" i="1"/>
  <c r="AM19" i="1"/>
  <c r="E17" i="1"/>
  <c r="AO21" i="1"/>
  <c r="AN10" i="1"/>
  <c r="E21" i="1"/>
  <c r="AO24" i="1"/>
  <c r="AM7" i="1"/>
  <c r="AM11" i="1"/>
  <c r="AP14" i="1"/>
  <c r="E15" i="1"/>
  <c r="AM21" i="1"/>
  <c r="AL5" i="1"/>
  <c r="AP9" i="1"/>
  <c r="AL7" i="1"/>
  <c r="AM18" i="1"/>
  <c r="AP6" i="1"/>
  <c r="AM17" i="1"/>
  <c r="AP7" i="1"/>
  <c r="E18" i="1"/>
  <c r="AP18" i="1"/>
  <c r="AN12" i="1"/>
  <c r="AN13" i="1"/>
  <c r="AO6" i="1"/>
  <c r="AN24" i="1"/>
  <c r="AL15" i="1"/>
  <c r="AO13" i="1"/>
  <c r="AO22" i="1"/>
  <c r="AP11" i="1"/>
  <c r="AN19" i="1"/>
  <c r="E13" i="1"/>
  <c r="AP15" i="1"/>
  <c r="AL11" i="1"/>
  <c r="AN22" i="1"/>
  <c r="E7" i="1"/>
  <c r="AN23" i="1"/>
  <c r="AO20" i="1"/>
  <c r="E16" i="1"/>
  <c r="AO7" i="1"/>
  <c r="AL8" i="1"/>
  <c r="AM13" i="1"/>
  <c r="AN5" i="1"/>
  <c r="AP8" i="1"/>
  <c r="AP12" i="1"/>
  <c r="E11" i="1"/>
  <c r="AM20" i="1"/>
  <c r="E14" i="1"/>
  <c r="AL18" i="1"/>
  <c r="AM6" i="1"/>
  <c r="AO5" i="1"/>
  <c r="AP4" i="1"/>
  <c r="E24" i="1"/>
  <c r="E8" i="1"/>
  <c r="AL9" i="1"/>
  <c r="AL14" i="1"/>
  <c r="AP22" i="1"/>
  <c r="AM12" i="1"/>
  <c r="AN11" i="1"/>
  <c r="AL4" i="1"/>
  <c r="AO12" i="1"/>
  <c r="AP17" i="1"/>
  <c r="AO14" i="1"/>
  <c r="AO9" i="1"/>
  <c r="E6" i="1"/>
  <c r="AN8" i="1"/>
  <c r="E12" i="1"/>
  <c r="AN21" i="1"/>
  <c r="AM8" i="1"/>
  <c r="AM4" i="1"/>
  <c r="AP24" i="1"/>
  <c r="AM9" i="1"/>
  <c r="AL13" i="1"/>
</calcChain>
</file>

<file path=xl/sharedStrings.xml><?xml version="1.0" encoding="utf-8"?>
<sst xmlns="http://schemas.openxmlformats.org/spreadsheetml/2006/main" count="62" uniqueCount="62">
  <si>
    <t>Symbol</t>
  </si>
  <si>
    <t>LastTradeDate</t>
  </si>
  <si>
    <t>LastTradeTime</t>
  </si>
  <si>
    <t>Last</t>
  </si>
  <si>
    <t>Change</t>
  </si>
  <si>
    <t>PercentChange</t>
  </si>
  <si>
    <t>Open</t>
  </si>
  <si>
    <t>High</t>
  </si>
  <si>
    <t>Low</t>
  </si>
  <si>
    <t>Volume</t>
  </si>
  <si>
    <t>DaysRange</t>
  </si>
  <si>
    <t>PrevClose</t>
  </si>
  <si>
    <t>YearHigh</t>
  </si>
  <si>
    <t>YearLow</t>
  </si>
  <si>
    <t>YearRange</t>
  </si>
  <si>
    <t>ChangeFromYearHigh</t>
  </si>
  <si>
    <t>ChangeFromYearLow</t>
  </si>
  <si>
    <t>PercentChangeFromYearHigh</t>
  </si>
  <si>
    <t>PercentChangeFromYearLow</t>
  </si>
  <si>
    <t>AverageDailyVolume</t>
  </si>
  <si>
    <t>PE</t>
  </si>
  <si>
    <t>DividendYield</t>
  </si>
  <si>
    <t>DividendShare</t>
  </si>
  <si>
    <t>CompanyName</t>
  </si>
  <si>
    <t>rtd_LastError</t>
  </si>
  <si>
    <t>rtd_LastMessage</t>
  </si>
  <si>
    <t>rtd_LastUpdate</t>
  </si>
  <si>
    <t>rtd_LastUpdateDate</t>
  </si>
  <si>
    <t>rtd_LastUpdateTime</t>
  </si>
  <si>
    <t>AAPL</t>
  </si>
  <si>
    <t>GOOG</t>
  </si>
  <si>
    <t>MSFT</t>
  </si>
  <si>
    <t>ORCL</t>
  </si>
  <si>
    <t>FB</t>
  </si>
  <si>
    <t>LastTick</t>
  </si>
  <si>
    <t>151.1.GLEN.LON</t>
  </si>
  <si>
    <t>151.1.BARC.LON</t>
  </si>
  <si>
    <t>151.10.UKX</t>
  </si>
  <si>
    <t>151.1.BLT.LON</t>
  </si>
  <si>
    <t>151.1.RIO.LON</t>
  </si>
  <si>
    <t>146.1.BHP.ASX</t>
  </si>
  <si>
    <t>146.1.RIO.ASX</t>
  </si>
  <si>
    <t>213.10.DAX</t>
  </si>
  <si>
    <t>200.1.CBK.FRA</t>
  </si>
  <si>
    <t>200.1.EOAN.FRA</t>
  </si>
  <si>
    <t>160.1.ACA.PAR</t>
  </si>
  <si>
    <t>160.1.BNP.PAR</t>
  </si>
  <si>
    <t>160.1.FP.PAR</t>
  </si>
  <si>
    <t>127.1.ABX.TSE</t>
  </si>
  <si>
    <t>127.1.EMA.TSE</t>
  </si>
  <si>
    <t>160.1.AIR.PAR</t>
  </si>
  <si>
    <t>Short Name</t>
  </si>
  <si>
    <t>Type</t>
  </si>
  <si>
    <t>Code</t>
  </si>
  <si>
    <t>MSN Symbol</t>
  </si>
  <si>
    <t>Stock Exchange</t>
  </si>
  <si>
    <t>Market</t>
  </si>
  <si>
    <t>UTC Offset</t>
  </si>
  <si>
    <t>Currency</t>
  </si>
  <si>
    <t>YRR</t>
  </si>
  <si>
    <t>Market Cap</t>
  </si>
  <si>
    <t>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</si>
</sst>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[Color10]\+0.00;[Red]\-0.00;0.00"/>
    <numFmt numFmtId="166" formatCode="[$-409]m/d/yy\ h:mm\ AM/PM;@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11">
    <xf numFmtId="0" fontId="0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14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0" fontId="0" fillId="0" borderId="0" xfId="0" applyNumberFormat="1"/>
    <xf numFmtId="3" fontId="0" fillId="0" borderId="0" xfId="0" applyNumberFormat="1"/>
    <xf numFmtId="166" fontId="0" fillId="0" borderId="0" xfId="0" applyNumberFormat="1"/>
    <xf numFmtId="0" fontId="0" fillId="2" borderId="0" xfId="0" applyFill="1"/>
    <xf numFmtId="0" fontId="0" fillId="0" borderId="0" xfId="0" applyAlignment="1">
      <alignment horizontal="right"/>
    </xf>
    <xf numFmtId="165" fontId="0" fillId="0" borderId="1" xfId="0" applyNumberFormat="1" applyFont="1" applyBorder="1"/>
    <xf numFmtId="0" fontId="4" fillId="0" borderId="0" xfId="0" applyNumberFormat="1" applyFont="1" applyAlignment="1">
      <alignment horizontal="center"/>
    </xf>
    <xf numFmtId="165" fontId="0" fillId="0" borderId="1" xfId="0" applyNumberFormat="1" applyBorder="1"/>
    <xf numFmtId="0" fontId="0" fillId="0" borderId="0" xfId="0" applyNumberFormat="1"/>
    <xf numFmtId="0" fontId="0" fillId="2" borderId="0" xfId="0" applyFill="1" applyBorder="1"/>
    <xf numFmtId="164" fontId="0" fillId="0" borderId="0" xfId="0" applyNumberFormat="1" applyBorder="1"/>
    <xf numFmtId="0" fontId="4" fillId="0" borderId="0" xfId="0" applyNumberFormat="1" applyFont="1" applyBorder="1" applyAlignment="1">
      <alignment horizontal="center"/>
    </xf>
    <xf numFmtId="2" fontId="0" fillId="0" borderId="0" xfId="0" applyNumberFormat="1" applyBorder="1"/>
    <xf numFmtId="165" fontId="0" fillId="0" borderId="2" xfId="0" applyNumberFormat="1" applyBorder="1"/>
    <xf numFmtId="10" fontId="0" fillId="0" borderId="0" xfId="0" applyNumberFormat="1" applyBorder="1"/>
    <xf numFmtId="3" fontId="0" fillId="0" borderId="0" xfId="0" applyNumberFormat="1" applyBorder="1"/>
    <xf numFmtId="0" fontId="0" fillId="0" borderId="0" xfId="0" applyNumberFormat="1" applyBorder="1"/>
    <xf numFmtId="165" fontId="0" fillId="0" borderId="0" xfId="0" applyNumberFormat="1" applyBorder="1"/>
    <xf numFmtId="14" fontId="0" fillId="0" borderId="0" xfId="0" applyNumberFormat="1" applyBorder="1"/>
    <xf numFmtId="166" fontId="0" fillId="0" borderId="0" xfId="0" applyNumberFormat="1" applyBorder="1"/>
    <xf numFmtId="0" fontId="0" fillId="0" borderId="0" xfId="0" applyAlignment="1"/>
  </cellXfs>
  <cellStyles count="11">
    <cellStyle name="Normal" xfId="0" builtinId="0"/>
    <cellStyle name="Normal 2" xfId="2"/>
    <cellStyle name="Normal 2 2" xfId="3"/>
    <cellStyle name="Normal 2 2 2" xfId="1"/>
    <cellStyle name="Normal 2 2 3" xfId="4"/>
    <cellStyle name="Normal 2 3" xfId="5"/>
    <cellStyle name="Normal 2 4" xfId="6"/>
    <cellStyle name="Normal 2 5" xfId="7"/>
    <cellStyle name="Normal 2 6" xfId="8"/>
    <cellStyle name="Normal 3" xfId="9"/>
    <cellStyle name="Обычный 2" xfId="10"/>
  </cellStyles>
  <dxfs count="45">
    <dxf>
      <numFmt numFmtId="164" formatCode="[$-F400]h:mm:ss\ AM/PM"/>
    </dxf>
    <dxf>
      <numFmt numFmtId="19" formatCode="dd/mm/yyyy"/>
    </dxf>
    <dxf>
      <numFmt numFmtId="166" formatCode="[$-409]m/d/yy\ h:mm\ AM/PM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4" formatCode="0.00%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3" formatCode="#,##0"/>
    </dxf>
    <dxf>
      <numFmt numFmtId="14" formatCode="0.00%"/>
    </dxf>
    <dxf>
      <numFmt numFmtId="14" formatCode="0.00%"/>
    </dxf>
    <dxf>
      <numFmt numFmtId="165" formatCode="[Color10]\+0.00;[Red]\-0.00;0.00"/>
    </dxf>
    <dxf>
      <numFmt numFmtId="165" formatCode="[Color10]\+0.00;[Red]\-0.00;0.00"/>
    </dxf>
    <dxf>
      <numFmt numFmtId="0" formatCode="General"/>
    </dxf>
    <dxf>
      <numFmt numFmtId="2" formatCode="0.00"/>
    </dxf>
    <dxf>
      <numFmt numFmtId="2" formatCode="0.00"/>
    </dxf>
    <dxf>
      <numFmt numFmtId="2" formatCode="0.00"/>
    </dxf>
    <dxf>
      <numFmt numFmtId="0" formatCode="General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5" formatCode="[Color10]\+0.00;[Red]\-0.00;0.00"/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[$-F400]h:mm:ss\ AM/PM"/>
    </dxf>
    <dxf>
      <numFmt numFmtId="19" formatCode="dd/mm/yyyy"/>
    </dxf>
    <dxf>
      <fill>
        <patternFill patternType="solid">
          <fgColor indexed="64"/>
          <bgColor theme="0" tint="-4.9989318521683403E-2"/>
        </patternFill>
      </fill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9.61</v>
        <stp/>
        <stp>MsnMoneyQuotes2</stp>
        <stp>200.1.CBK.FRA</stp>
        <stp>Open</stp>
        <tr r="I19" s="1"/>
      </tp>
      <tp t="s">
        <v>Equity</v>
        <stp/>
        <stp>MsnMoneyQuotes2</stp>
        <stp>200.1.EOAN.FRA</stp>
        <stp>Type</stp>
        <tr r="AK20" s="1"/>
      </tp>
      <tp>
        <v>43245</v>
        <stp/>
        <stp>MsnMoneyQuotes2</stp>
        <stp>151.1.BLT.LON</stp>
        <stp>LastTradeDate</stp>
        <tr r="C14" s="1"/>
      </tp>
      <tp>
        <v>29081974.03125</v>
        <stp/>
        <stp>MsnMoneyQuotes2</stp>
        <stp>AAPL</stp>
        <stp>AverageDailyVolume</stp>
        <tr r="V4" s="1"/>
      </tp>
      <tp>
        <v>99.82</v>
        <stp/>
        <stp>MsnMoneyQuotes2</stp>
        <stp>160.1.AIR.PAR</stp>
        <stp>High</stp>
        <tr r="J24" s="1"/>
      </tp>
      <tp>
        <v>17.41</v>
        <stp/>
        <stp>MsnMoneyQuotes2</stp>
        <stp>127.1.ABX.TSE</stp>
        <stp>Open</stp>
        <tr r="I9" s="1"/>
      </tp>
      <tp>
        <v>83.91</v>
        <stp/>
        <stp>MsnMoneyQuotes2</stp>
        <stp>146.1.RIO.ASX</stp>
        <stp>PreviousClose</stp>
        <tr r="N17" s="1"/>
      </tp>
      <tp>
        <v>0.73268518518518522</v>
        <stp/>
        <stp>MsnMoneyQuotes2</stp>
        <stp>160.1.ACA.PAR</stp>
        <stp>LastTradeTime</stp>
        <tr r="D21" s="1"/>
      </tp>
      <tp>
        <v>11.806374999999999</v>
        <stp/>
        <stp>MsnMoneyQuotes2</stp>
        <stp>151.1.RIO.LON</stp>
        <stp>PERatio</stp>
        <tr r="Y15" s="1"/>
      </tp>
      <tp t="s">
        <v>127.1.ABX.TSE</v>
        <stp/>
        <stp>MsnMoneyQuotes2</stp>
        <stp>127.1.ABX.TSE</stp>
        <stp>MSN Symbol</stp>
        <tr r="AD9" s="1"/>
      </tp>
      <tp t="s">
        <v>127.1.EMA.TSE</v>
        <stp/>
        <stp>MsnMoneyQuotes2</stp>
        <stp>127.1.EMA.TSE</stp>
        <stp>MSN Symbol</stp>
        <tr r="AD10" s="1"/>
      </tp>
      <tp>
        <v>1695.2</v>
        <stp/>
        <stp>MsnMoneyQuotes2</stp>
        <stp>151.1.BLT.LON</stp>
        <stp>Last</stp>
        <tr r="F14" s="1"/>
      </tp>
      <tp t="s">
        <v>Glencore PLC</v>
        <stp/>
        <stp>MsnMoneyQuotes2</stp>
        <stp>151.1.GLEN.LON</stp>
        <stp>Name</stp>
        <tr r="AE12" s="1"/>
      </tp>
      <tp t="s">
        <v>Equity</v>
        <stp/>
        <stp>MsnMoneyQuotes2</stp>
        <stp>146.1.BHP.ASX</stp>
        <stp>Type</stp>
        <tr r="AK16" s="1"/>
      </tp>
      <tp>
        <v>377.5</v>
        <stp/>
        <stp>MsnMoneyQuotes2</stp>
        <stp>151.1.GLEN.LON</stp>
        <stp>Last</stp>
        <tr r="F12" s="1"/>
      </tp>
      <tp t="s">
        <v>BHP Billiton PLC</v>
        <stp/>
        <stp>MsnMoneyQuotes2</stp>
        <stp>151.1.BLT.LON</stp>
        <stp>Name</stp>
        <tr r="AE14" s="1"/>
      </tp>
      <tp>
        <v>12.66</v>
        <stp/>
        <stp>MsnMoneyQuotes2</stp>
        <stp>160.1.ACA.PAR</stp>
        <stp>Last</stp>
        <tr r="F21" s="1"/>
      </tp>
      <tp t="s">
        <v>Equity</v>
        <stp/>
        <stp>MsnMoneyQuotes2</stp>
        <stp>146.1.RIO.ASX</stp>
        <stp>Type</stp>
        <tr r="AK17" s="1"/>
      </tp>
      <tp t="s">
        <v>Credit Agricole SA</v>
        <stp/>
        <stp>MsnMoneyQuotes2</stp>
        <stp>160.1.ACA.PAR</stp>
        <stp>Name</stp>
        <tr r="AE21" s="1"/>
      </tp>
      <tp>
        <v>6.1699999999999998E-2</v>
        <stp/>
        <stp>MsnMoneyQuotes2</stp>
        <stp>146.1.RIO.ASX</stp>
        <stp>DividendYield</stp>
        <tr r="AA17" s="1"/>
      </tp>
      <tp>
        <v>43246.754441828707</v>
        <stp/>
        <stp>MsnMoneyQuotes2</stp>
        <stp>160.1.FP.PAR</stp>
        <stp>rtd_LastUpdate</stp>
        <tr r="AN23" s="1"/>
      </tp>
      <tp>
        <v>0.6</v>
        <stp/>
        <stp>MsnMoneyQuotes2</stp>
        <stp>160.1.ACA.PAR</stp>
        <stp>DividendShare</stp>
        <tr r="AB21" s="1"/>
      </tp>
      <tp t="s">
        <v>200.1.CBK.FRA</v>
        <stp/>
        <stp>MsnMoneyQuotes2</stp>
        <stp>200.1.CBK.FRA</stp>
        <stp>MSN Symbol</stp>
        <tr r="AD19" s="1"/>
      </tp>
      <tp>
        <v>0</v>
        <stp/>
        <stp>MsnMoneyQuotes2</stp>
        <stp>146.1.BHP.ASX</stp>
        <stp>rtd_LastError</stp>
        <tr r="AL16" s="1"/>
      </tp>
      <tp>
        <v>206.65</v>
        <stp/>
        <stp>MsnMoneyQuotes2</stp>
        <stp>151.1.BARC.LON</stp>
        <stp>Open</stp>
        <tr r="I13" s="1"/>
      </tp>
      <tp t="s">
        <v>142.20 - 190.37</v>
        <stp/>
        <stp>MsnMoneyQuotes2</stp>
        <stp>AAPL</stp>
        <stp>YearRange</stp>
        <tr r="Q4" s="1"/>
      </tp>
      <tp t="s">
        <v>97.86 - 98.98</v>
        <stp/>
        <stp>MsnMoneyQuotes2</stp>
        <stp>MSFT</stp>
        <stp>DaysRange</stp>
        <tr r="M7" s="1"/>
      </tp>
      <tp t="s">
        <v>43.74 - 53.48</v>
        <stp/>
        <stp>MsnMoneyQuotes2</stp>
        <stp>ORCL</stp>
        <stp>YearRange</stp>
        <tr r="Q8" s="1"/>
      </tp>
      <tp>
        <v>191460479700</v>
        <stp/>
        <stp>MsnMoneyQuotes2</stp>
        <stp>ORCL</stp>
        <stp>Market Cap</stp>
        <tr r="Z8" s="1"/>
      </tp>
      <tp>
        <v>0.20923623445825934</v>
        <stp/>
        <stp>MsnMoneyQuotes2</stp>
        <stp>160.1.FP.PAR</stp>
        <stp>PercentChangeFromYearLow</stp>
        <tr r="U23" s="1"/>
      </tp>
      <tp>
        <v>0</v>
        <stp/>
        <stp>MsnMoneyQuotes2</stp>
        <stp>200.1.CBK.FRA</stp>
        <stp>rtd_LastError</stp>
        <tr r="AL19" s="1"/>
      </tp>
      <tp>
        <v>-6.2638916952920242E-3</v>
        <stp/>
        <stp>MsnMoneyQuotes2</stp>
        <stp>MSFT</stp>
        <stp>PercentChangeFromYearHigh</stp>
        <tr r="T7" s="1"/>
      </tp>
      <tp>
        <v>0</v>
        <stp/>
        <stp>MsnMoneyQuotes2</stp>
        <stp>151.1.GLEN.LON</stp>
        <stp>rtd_LastError</stp>
        <tr r="AL12" s="1"/>
      </tp>
      <tp>
        <v>12.785</v>
        <stp/>
        <stp>MsnMoneyQuotes2</stp>
        <stp>160.1.ACA.PAR</stp>
        <stp>PreviousClose</stp>
        <tr r="N21" s="1"/>
      </tp>
      <tp>
        <v>0.68273148148148144</v>
        <stp/>
        <stp>MsnMoneyQuotes2</stp>
        <stp>146.1.RIO.ASX</stp>
        <stp>LastTradeTime</stp>
        <tr r="D17" s="1"/>
      </tp>
      <tp t="s">
        <v>160.1.BNP.PAR</v>
        <stp/>
        <stp>MsnMoneyQuotes2</stp>
        <stp>160.1.BNP.PAR</stp>
        <stp>MSN Symbol</stp>
        <tr r="AD22" s="1"/>
      </tp>
      <tp t="s">
        <v>160.1.ACA.PAR</v>
        <stp/>
        <stp>MsnMoneyQuotes2</stp>
        <stp>160.1.ACA.PAR</stp>
        <stp>MSN Symbol</stp>
        <tr r="AD21" s="1"/>
      </tp>
      <tp t="s">
        <v>160.1.AIR.PAR</v>
        <stp/>
        <stp>MsnMoneyQuotes2</stp>
        <stp>160.1.AIR.PAR</stp>
        <stp>MSN Symbol</stp>
        <tr r="AD24" s="1"/>
      </tp>
      <tp>
        <v>61.57</v>
        <stp/>
        <stp>MsnMoneyQuotes2</stp>
        <stp>160.1.BNP.PAR</stp>
        <stp>High</stp>
        <tr r="J22" s="1"/>
      </tp>
      <tp>
        <v>0</v>
        <stp/>
        <stp>MsnMoneyQuotes2</stp>
        <stp>160.1.FP.PAR</stp>
        <stp>rtd_LastError</stp>
        <tr r="AL23" s="1"/>
      </tp>
      <tp t="s">
        <v>151.1.BLT.LON</v>
        <stp/>
        <stp>MsnMoneyQuotes2</stp>
        <stp>151.1.BLT.LON</stp>
        <stp>MSN Symbol</stp>
        <tr r="AD14" s="1"/>
      </tp>
      <tp>
        <v>1705540.5</v>
        <stp/>
        <stp>MsnMoneyQuotes2</stp>
        <stp>GOOG</stp>
        <stp>AverageDailyVolume</stp>
        <tr r="V6" s="1"/>
      </tp>
      <tp t="s">
        <v>151.1.RIO.LON</v>
        <stp/>
        <stp>MsnMoneyQuotes2</stp>
        <stp>151.1.RIO.LON</stp>
        <stp>MSN Symbol</stp>
        <tr r="AD15" s="1"/>
      </tp>
      <tp>
        <v>758024265645</v>
        <stp/>
        <stp>MsnMoneyQuotes2</stp>
        <stp>MSFT</stp>
        <stp>Market Cap</stp>
        <tr r="Z7" s="1"/>
      </tp>
      <tp t="s">
        <v>Rio Tinto PLC</v>
        <stp/>
        <stp>MsnMoneyQuotes2</stp>
        <stp>151.1.RIO.LON</stp>
        <stp>Name</stp>
        <tr r="AE15" s="1"/>
      </tp>
      <tp t="e">
        <v>#N/A</v>
        <stp/>
        <stp>MsnMoneyQuotes2</stp>
        <stp>213.10.DAX</stp>
        <stp>PERatio</stp>
        <tr r="Y18" s="1"/>
      </tp>
      <tp>
        <v>4263.5</v>
        <stp/>
        <stp>MsnMoneyQuotes2</stp>
        <stp>151.1.RIO.LON</stp>
        <stp>Last</stp>
        <tr r="F15" s="1"/>
      </tp>
      <tp t="s">
        <v>Equity</v>
        <stp/>
        <stp>MsnMoneyQuotes2</stp>
        <stp>127.1.EMA.TSE</stp>
        <stp>Type</stp>
        <tr r="AK10" s="1"/>
      </tp>
      <tp>
        <v>43245</v>
        <stp/>
        <stp>MsnMoneyQuotes2</stp>
        <stp>127.1.ABX.TSE</stp>
        <stp>LastTradeDate</stp>
        <tr r="C9" s="1"/>
      </tp>
      <tp>
        <v>4.8099999999999997E-2</v>
        <stp/>
        <stp>MsnMoneyQuotes2</stp>
        <stp>160.1.ACA.PAR</stp>
        <stp>DividendYield</stp>
        <tr r="AA21" s="1"/>
      </tp>
      <tp>
        <v>4.6748560000000001</v>
        <stp/>
        <stp>MsnMoneyQuotes2</stp>
        <stp>146.1.RIO.ASX</stp>
        <stp>DividendShare</stp>
        <tr r="AB17" s="1"/>
      </tp>
      <tp t="s">
        <v>146.1.BHP.ASX</v>
        <stp/>
        <stp>MsnMoneyQuotes2</stp>
        <stp>146.1.BHP.ASX</stp>
        <stp>MSN Symbol</stp>
        <tr r="AD16" s="1"/>
      </tp>
      <tp t="s">
        <v>146.1.RIO.ASX</v>
        <stp/>
        <stp>MsnMoneyQuotes2</stp>
        <stp>146.1.RIO.ASX</stp>
        <stp>MSN Symbol</stp>
        <tr r="AD17" s="1"/>
      </tp>
      <tp>
        <v>0</v>
        <stp/>
        <stp>MsnMoneyQuotes2</stp>
        <stp>127.1.EMA.TSE</stp>
        <stp>rtd_LastError</stp>
        <tr r="AL10" s="1"/>
      </tp>
      <tp t="s">
        <v>Equity</v>
        <stp/>
        <stp>MsnMoneyQuotes2</stp>
        <stp>127.1.ABX.TSE</stp>
        <stp>Type</stp>
        <tr r="AK9" s="1"/>
      </tp>
      <tp>
        <v>-10.400000000000006</v>
        <stp/>
        <stp>MsnMoneyQuotes2</stp>
        <stp>FB</stp>
        <stp>ChangeFromYearHigh</stp>
        <tr r="R5" s="1"/>
      </tp>
      <tp t="s">
        <v>UTC+2:00</v>
        <stp/>
        <stp>MsnMoneyQuotes2</stp>
        <stp>200.1.EOAN.FRA</stp>
        <stp>UTC Offset</stp>
        <tr r="AJ20" s="1"/>
      </tp>
      <tp>
        <v>0</v>
        <stp/>
        <stp>MsnMoneyQuotes2</stp>
        <stp>151.1.BARC.LON</stp>
        <stp>rtd_LastError</stp>
        <tr r="AL13" s="1"/>
      </tp>
      <tp>
        <v>0.78135416666666668</v>
        <stp/>
        <stp>MsnMoneyQuotes2</stp>
        <stp>151.1.BLT.LON</stp>
        <stp>LastTradeTime</stp>
        <tr r="D14" s="1"/>
      </tp>
      <tp>
        <v>42.918455000000002</v>
        <stp/>
        <stp>MsnMoneyQuotes2</stp>
        <stp>127.1.EMA.TSE</stp>
        <stp>PERatio</stp>
        <tr r="Y10" s="1"/>
      </tp>
      <tp t="s">
        <v>Airbus SE</v>
        <stp/>
        <stp>MsnMoneyQuotes2</stp>
        <stp>160.1.AIR.PAR</stp>
        <stp>Name</stp>
        <tr r="AE24" s="1"/>
      </tp>
      <tp>
        <v>9.2230000000000008</v>
        <stp/>
        <stp>MsnMoneyQuotes2</stp>
        <stp>200.1.EOAN.FRA</stp>
        <stp>Open</stp>
        <tr r="I20" s="1"/>
      </tp>
      <tp t="s">
        <v>Equity</v>
        <stp/>
        <stp>MsnMoneyQuotes2</stp>
        <stp>200.1.CBK.FRA</stp>
        <stp>Type</stp>
        <tr r="AK19" s="1"/>
      </tp>
      <tp>
        <v>98.21</v>
        <stp/>
        <stp>MsnMoneyQuotes2</stp>
        <stp>160.1.AIR.PAR</stp>
        <stp>Last</stp>
        <tr r="F24" s="1"/>
      </tp>
      <tp>
        <v>43245</v>
        <stp/>
        <stp>MsnMoneyQuotes2</stp>
        <stp>160.1.ACA.PAR</stp>
        <stp>LastTradeDate</stp>
        <tr r="C21" s="1"/>
      </tp>
      <tp>
        <v>9.0000000000000011E-3</v>
        <stp/>
        <stp>MsnMoneyQuotes2</stp>
        <stp>127.1.ABX.TSE</stp>
        <stp>DividendYield</stp>
        <tr r="AA9" s="1"/>
      </tp>
      <tp>
        <v>43246.754371909723</v>
        <stp/>
        <stp>MsnMoneyQuotes2</stp>
        <stp>160.1.ACA.PAR</stp>
        <stp>rtd_LastUpdate</stp>
        <tr r="AN21" s="1"/>
      </tp>
      <tp>
        <v>43246.754332337965</v>
        <stp/>
        <stp>MsnMoneyQuotes2</stp>
        <stp>160.1.AIR.PAR</stp>
        <stp>rtd_LastUpdate</stp>
        <tr r="AN24" s="1"/>
      </tp>
      <tp>
        <v>43246.754494687499</v>
        <stp/>
        <stp>MsnMoneyQuotes2</stp>
        <stp>160.1.BNP.PAR</stp>
        <stp>rtd_LastUpdate</stp>
        <tr r="AN22" s="1"/>
      </tp>
      <tp>
        <v>0</v>
        <stp/>
        <stp>MsnMoneyQuotes2</stp>
        <stp>MSFT</stp>
        <stp>Last:tick</stp>
        <tr r="E7" s="1"/>
      </tp>
      <tp>
        <v>379</v>
        <stp/>
        <stp>MsnMoneyQuotes2</stp>
        <stp>151.1.GLEN.LON</stp>
        <stp>High</stp>
        <tr r="J12" s="1"/>
      </tp>
      <tp>
        <v>1720</v>
        <stp/>
        <stp>MsnMoneyQuotes2</stp>
        <stp>151.1.BLT.LON</stp>
        <stp>High</stp>
        <tr r="J14" s="1"/>
      </tp>
      <tp>
        <v>83.21</v>
        <stp/>
        <stp>MsnMoneyQuotes2</stp>
        <stp>146.1.RIO.ASX</stp>
        <stp>Open</stp>
        <tr r="I17" s="1"/>
      </tp>
      <tp>
        <v>43246.754305150462</v>
        <stp/>
        <stp>MsnMoneyQuotes2</stp>
        <stp>151.1.BLT.LON</stp>
        <stp>rtd_LastUpdate</stp>
        <tr r="AN14" s="1"/>
      </tp>
      <tp>
        <v>43246.754385069442</v>
        <stp/>
        <stp>MsnMoneyQuotes2</stp>
        <stp>151.1.RIO.LON</stp>
        <stp>rtd_LastUpdate</stp>
        <tr r="AN15" s="1"/>
      </tp>
      <tp>
        <v>0.79583199999999998</v>
        <stp/>
        <stp>MsnMoneyQuotes2</stp>
        <stp>151.1.BLT.LON</stp>
        <stp>DividendShare</stp>
        <tr r="AB14" s="1"/>
      </tp>
      <tp>
        <v>925815393680</v>
        <stp/>
        <stp>MsnMoneyQuotes2</stp>
        <stp>AAPL</stp>
        <stp>Market Cap</stp>
        <tr r="Z4" s="1"/>
      </tp>
      <tp>
        <v>33.549999999999997</v>
        <stp/>
        <stp>MsnMoneyQuotes2</stp>
        <stp>146.1.BHP.ASX</stp>
        <stp>Open</stp>
        <tr r="I16" s="1"/>
      </tp>
      <tp>
        <v>40.359999999999985</v>
        <stp/>
        <stp>MsnMoneyQuotes2</stp>
        <stp>FB</stp>
        <stp>ChangeFromYearLow</stp>
        <tr r="S5" s="1"/>
      </tp>
      <tp t="s">
        <v>UTC+1:00</v>
        <stp/>
        <stp>MsnMoneyQuotes2</stp>
        <stp>151.1.GLEN.LON</stp>
        <stp>UTC Offset</stp>
        <tr r="AJ12" s="1"/>
      </tp>
      <tp>
        <v>12.824999999999999</v>
        <stp/>
        <stp>MsnMoneyQuotes2</stp>
        <stp>160.1.ACA.PAR</stp>
        <stp>High</stp>
        <tr r="J21" s="1"/>
      </tp>
      <tp>
        <v>43246.754428587963</v>
        <stp/>
        <stp>MsnMoneyQuotes2</stp>
        <stp>146.1.BHP.ASX</stp>
        <stp>rtd_LastUpdate</stp>
        <tr r="AN16" s="1"/>
      </tp>
      <tp>
        <v>43246.75435865741</v>
        <stp/>
        <stp>MsnMoneyQuotes2</stp>
        <stp>146.1.RIO.ASX</stp>
        <stp>rtd_LastUpdate</stp>
        <tr r="AN17" s="1"/>
      </tp>
      <tp>
        <v>17.38</v>
        <stp/>
        <stp>MsnMoneyQuotes2</stp>
        <stp>127.1.ABX.TSE</stp>
        <stp>PreviousClose</stp>
        <tr r="N9" s="1"/>
      </tp>
      <tp>
        <v>13.192612</v>
        <stp/>
        <stp>MsnMoneyQuotes2</stp>
        <stp>146.1.RIO.ASX</stp>
        <stp>PERatio</stp>
        <tr r="Y17" s="1"/>
      </tp>
      <tp>
        <v>0</v>
        <stp/>
        <stp>MsnMoneyQuotes2</stp>
        <stp>160.1.AIR.PAR</stp>
        <stp>rtd_LastError</stp>
        <tr r="AL24" s="1"/>
      </tp>
      <tp>
        <v>1714</v>
        <stp/>
        <stp>MsnMoneyQuotes2</stp>
        <stp>151.1.BLT.LON</stp>
        <stp>PreviousClose</stp>
        <tr r="N14" s="1"/>
      </tp>
      <tp>
        <v>10.672359</v>
        <stp/>
        <stp>MsnMoneyQuotes2</stp>
        <stp>160.1.BNP.PAR</stp>
        <stp>PERatio</stp>
        <tr r="Y22" s="1"/>
      </tp>
      <tp>
        <v>27576790.828125</v>
        <stp/>
        <stp>MsnMoneyQuotes2</stp>
        <stp>MSFT</stp>
        <stp>AverageDailyVolume</stp>
        <tr r="V7" s="1"/>
      </tp>
      <tp>
        <v>16.863406000000001</v>
        <stp/>
        <stp>MsnMoneyQuotes2</stp>
        <stp>127.1.ABX.TSE</stp>
        <stp>PERatio</stp>
        <tr r="Y9" s="1"/>
      </tp>
      <tp>
        <v>66.666667000000004</v>
        <stp/>
        <stp>MsnMoneyQuotes2</stp>
        <stp>MSFT</stp>
        <stp>PERatio</stp>
        <tr r="Y7" s="1"/>
      </tp>
      <tp t="e">
        <v>#N/A</v>
        <stp/>
        <stp>MsnMoneyQuotes2</stp>
        <stp>151.10.UKX</stp>
        <stp>Short Name</stp>
        <tr r="AF11" s="1"/>
      </tp>
      <tp>
        <v>752064244216</v>
        <stp/>
        <stp>MsnMoneyQuotes2</stp>
        <stp>GOOG</stp>
        <stp>Market Cap</stp>
        <tr r="Z6" s="1"/>
      </tp>
      <tp>
        <v>0</v>
        <stp/>
        <stp>MsnMoneyQuotes2</stp>
        <stp>151.1.RIO.LON</stp>
        <stp>rtd_LastError</stp>
        <tr r="AL15" s="1"/>
      </tp>
      <tp t="s">
        <v>Equity</v>
        <stp/>
        <stp>MsnMoneyQuotes2</stp>
        <stp>151.1.BARC.LON</stp>
        <stp>Type</stp>
        <tr r="AK13" s="1"/>
      </tp>
      <tp>
        <v>43245</v>
        <stp/>
        <stp>MsnMoneyQuotes2</stp>
        <stp>146.1.RIO.ASX</stp>
        <stp>LastTradeDate</stp>
        <tr r="C17" s="1"/>
      </tp>
      <tp>
        <v>43246.754399849538</v>
        <stp/>
        <stp>MsnMoneyQuotes2</stp>
        <stp>127.1.EMA.TSE</stp>
        <stp>rtd_LastUpdate</stp>
        <tr r="AN10" s="1"/>
      </tp>
      <tp>
        <v>43246.75434540509</v>
        <stp/>
        <stp>MsnMoneyQuotes2</stp>
        <stp>127.1.ABX.TSE</stp>
        <stp>rtd_LastUpdate</stp>
        <tr r="AN9" s="1"/>
      </tp>
      <tp>
        <v>0.12</v>
        <stp/>
        <stp>MsnMoneyQuotes2</stp>
        <stp>127.1.ABX.TSE</stp>
        <stp>DividendShare</stp>
        <tr r="AB9" s="1"/>
      </tp>
      <tp>
        <v>184.45</v>
        <stp/>
        <stp>MsnMoneyQuotes2</stp>
        <stp>FB</stp>
        <stp>Low</stp>
        <tr r="K5" s="1"/>
      </tp>
      <tp>
        <v>54.644809000000002</v>
        <stp/>
        <stp>MsnMoneyQuotes2</stp>
        <stp>ORCL</stp>
        <stp>PERatio</stp>
        <tr r="Y8" s="1"/>
      </tp>
      <tp>
        <v>0</v>
        <stp/>
        <stp>MsnMoneyQuotes2</stp>
        <stp>160.1.BNP.PAR</stp>
        <stp>rtd_LastError</stp>
        <tr r="AL22" s="1"/>
      </tp>
      <tp t="s">
        <v>BNP Paribas</v>
        <stp/>
        <stp>MsnMoneyQuotes2</stp>
        <stp>160.1.BNP.PAR</stp>
        <stp>Name</stp>
        <tr r="AE22" s="1"/>
      </tp>
      <tp>
        <v>40.5</v>
        <stp/>
        <stp>MsnMoneyQuotes2</stp>
        <stp>127.1.EMA.TSE</stp>
        <stp>Open</stp>
        <tr r="I10" s="1"/>
      </tp>
      <tp t="s">
        <v>UTC+1:00</v>
        <stp/>
        <stp>MsnMoneyQuotes2</stp>
        <stp>151.1.BARC.LON</stp>
        <stp>UTC Offset</stp>
        <tr r="AJ13" s="1"/>
      </tp>
      <tp>
        <v>60.54</v>
        <stp/>
        <stp>MsnMoneyQuotes2</stp>
        <stp>160.1.BNP.PAR</stp>
        <stp>Last</stp>
        <tr r="F22" s="1"/>
      </tp>
      <tp>
        <v>4.1500000000000002E-2</v>
        <stp/>
        <stp>MsnMoneyQuotes2</stp>
        <stp>151.1.BLT.LON</stp>
        <stp>DividendYield</stp>
        <tr r="AA14" s="1"/>
      </tp>
      <tp>
        <v>14544863.492063493</v>
        <stp/>
        <stp>MsnMoneyQuotes2</stp>
        <stp>ORCL</stp>
        <stp>AverageDailyVolume</stp>
        <tr r="V8" s="1"/>
      </tp>
      <tp t="e">
        <v>#N/A</v>
        <stp/>
        <stp>MsnMoneyQuotes2</stp>
        <stp>213.10.DAX</stp>
        <stp>Short Name</stp>
        <tr r="AF18" s="1"/>
      </tp>
      <tp>
        <v>4278</v>
        <stp/>
        <stp>MsnMoneyQuotes2</stp>
        <stp>151.1.RIO.LON</stp>
        <stp>High</stp>
        <tr r="J15" s="1"/>
      </tp>
      <tp>
        <v>0</v>
        <stp/>
        <stp>MsnMoneyQuotes2</stp>
        <stp>200.1.EOAN.FRA</stp>
        <stp>rtd_LastError</stp>
        <tr r="AL20" s="1"/>
      </tp>
      <tp>
        <v>43246.754278182867</v>
        <stp/>
        <stp>MsnMoneyQuotes2</stp>
        <stp>200.1.CBK.FRA</stp>
        <stp>rtd_LastUpdate</stp>
        <tr r="AN19" s="1"/>
      </tp>
      <tp t="s">
        <v>894.79 - 1186.89</v>
        <stp/>
        <stp>MsnMoneyQuotes2</stp>
        <stp>GOOG</stp>
        <stp>YearRange</stp>
        <tr r="Q6" s="1"/>
      </tp>
      <tp>
        <v>0.66668981481481482</v>
        <stp/>
        <stp>MsnMoneyQuotes2</stp>
        <stp>127.1.ABX.TSE</stp>
        <stp>LastTradeTime</stp>
        <tr r="D9" s="1"/>
      </tp>
      <tp t="s">
        <v>160.1.FP.PAR</v>
        <stp/>
        <stp>MsnMoneyQuotes2</stp>
        <stp>160.1.FP.PAR</stp>
        <stp>MSN Symbol</stp>
        <tr r="AD23" s="1"/>
      </tp>
      <tp>
        <v>27.932960999999999</v>
        <stp/>
        <stp>MsnMoneyQuotes2</stp>
        <stp>160.1.AIR.PAR</stp>
        <stp>PERatio</stp>
        <tr r="Y24" s="1"/>
      </tp>
      <tp>
        <v>11.737088999999999</v>
        <stp/>
        <stp>MsnMoneyQuotes2</stp>
        <stp>160.1.ACA.PAR</stp>
        <stp>PERatio</stp>
        <tr r="Y21" s="1"/>
      </tp>
      <tp>
        <v>17.350000000000001</v>
        <stp/>
        <stp>MsnMoneyQuotes2</stp>
        <stp>127.1.ABX.TSE</stp>
        <stp>Last</stp>
        <tr r="F9" s="1"/>
      </tp>
      <tp>
        <v>9.2550000000000008</v>
        <stp/>
        <stp>MsnMoneyQuotes2</stp>
        <stp>200.1.EOAN.FRA</stp>
        <stp>High</stp>
        <tr r="J20" s="1"/>
      </tp>
      <tp>
        <v>1211.3899999999994</v>
        <stp/>
        <stp>MsnMoneyQuotes2</stp>
        <stp>213.10.DAX</stp>
        <stp>ChangeFromYearLow</stp>
        <tr r="S18" s="1"/>
      </tp>
      <tp t="s">
        <v>Barrick Gold Corp</v>
        <stp/>
        <stp>MsnMoneyQuotes2</stp>
        <stp>127.1.ABX.TSE</stp>
        <stp>Name</stp>
        <tr r="AE9" s="1"/>
      </tp>
      <tp>
        <v>5.5899999999999998E-2</v>
        <stp/>
        <stp>MsnMoneyQuotes2</stp>
        <stp>127.1.EMA.TSE</stp>
        <stp>DividendYield</stp>
        <tr r="AA10" s="1"/>
      </tp>
      <tp>
        <v>43245</v>
        <stp/>
        <stp>MsnMoneyQuotes2</stp>
        <stp>160.1.FP.PAR</stp>
        <stp>LastTradeDate</stp>
        <tr r="C23" s="1"/>
      </tp>
      <tp>
        <v>1.44E-2</v>
        <stp/>
        <stp>MsnMoneyQuotes2</stp>
        <stp>151.1.BARC.LON</stp>
        <stp>DividendYield</stp>
        <tr r="AA13" s="1"/>
      </tp>
      <tp>
        <v>0.73267361111111107</v>
        <stp/>
        <stp>MsnMoneyQuotes2</stp>
        <stp>160.1.BNP.PAR</stp>
        <stp>LastTradeTime</stp>
        <tr r="D22" s="1"/>
      </tp>
      <tp>
        <v>1.3</v>
        <stp/>
        <stp>MsnMoneyQuotes2</stp>
        <stp>160.1.AIR.PAR</stp>
        <stp>DividendShare</stp>
        <tr r="AB24" s="1"/>
      </tp>
      <tp t="s">
        <v>UTC-04:00</v>
        <stp/>
        <stp>MsnMoneyQuotes2</stp>
        <stp>127.1.EMA.TSE</stp>
        <stp>UTC Offset</stp>
        <tr r="AJ10" s="1"/>
      </tp>
      <tp t="s">
        <v>UTC-04:00</v>
        <stp/>
        <stp>MsnMoneyQuotes2</stp>
        <stp>127.1.ABX.TSE</stp>
        <stp>UTC Offset</stp>
        <tr r="AJ9" s="1"/>
      </tp>
      <tp>
        <v>45.662100000000002</v>
        <stp/>
        <stp>MsnMoneyQuotes2</stp>
        <stp>GOOG</stp>
        <stp>PERatio</stp>
        <tr r="Y6" s="1"/>
      </tp>
      <tp>
        <v>0</v>
        <stp/>
        <stp>MsnMoneyQuotes2</stp>
        <stp>127.1.ABX.TSE</stp>
        <stp>rtd_LastError</stp>
        <tr r="AL9" s="1"/>
      </tp>
      <tp t="s">
        <v>Commerzbank AG</v>
        <stp/>
        <stp>MsnMoneyQuotes2</stp>
        <stp>200.1.CBK.FRA</stp>
        <stp>Name</stp>
        <tr r="AE19" s="1"/>
      </tp>
      <tp>
        <v>9.48</v>
        <stp/>
        <stp>MsnMoneyQuotes2</stp>
        <stp>200.1.CBK.FRA</stp>
        <stp>Last</stp>
        <tr r="F19" s="1"/>
      </tp>
      <tp t="s">
        <v>Equity</v>
        <stp/>
        <stp>MsnMoneyQuotes2</stp>
        <stp>160.1.AIR.PAR</stp>
        <stp>Type</stp>
        <tr r="AK24" s="1"/>
      </tp>
      <tp>
        <v>0.80593749999999997</v>
        <stp/>
        <stp>MsnMoneyQuotes2</stp>
        <stp>200.1.EOAN.FRA</stp>
        <stp>LastTradeTime</stp>
        <tr r="D20" s="1"/>
      </tp>
      <tp>
        <v>0</v>
        <stp/>
        <stp>MsnMoneyQuotes2</stp>
        <stp>AAPL</stp>
        <stp>Last:tick</stp>
        <tr r="E4" s="1"/>
      </tp>
      <tp>
        <v>0</v>
        <stp/>
        <stp>MsnMoneyQuotes2</stp>
        <stp>ORCL</stp>
        <stp>Last:tick</stp>
        <tr r="E8" s="1"/>
      </tp>
      <tp>
        <v>2.5886</v>
        <stp/>
        <stp>MsnMoneyQuotes2</stp>
        <stp>151.1.RIO.LON</stp>
        <stp>DividendShare</stp>
        <tr r="AB15" s="1"/>
      </tp>
      <tp>
        <v>26.595745000000001</v>
        <stp/>
        <stp>MsnMoneyQuotes2</stp>
        <stp>151.1.BLT.LON</stp>
        <stp>PERatio</stp>
        <tr r="Y14" s="1"/>
      </tp>
      <tp>
        <v>43246</v>
        <stp/>
        <stp>MsnMoneyQuotes2</stp>
        <stp>AAPL</stp>
        <stp>rtd_LastUpdateDate</stp>
        <tr r="AO4" s="1"/>
      </tp>
      <tp>
        <v>33.61</v>
        <stp/>
        <stp>MsnMoneyQuotes2</stp>
        <stp>146.1.BHP.ASX</stp>
        <stp>High</stp>
        <tr r="J16" s="1"/>
      </tp>
      <tp>
        <v>12.8</v>
        <stp/>
        <stp>MsnMoneyQuotes2</stp>
        <stp>160.1.ACA.PAR</stp>
        <stp>Open</stp>
        <tr r="I21" s="1"/>
      </tp>
      <tp>
        <v>43245</v>
        <stp/>
        <stp>MsnMoneyQuotes2</stp>
        <stp>146.1.BHP.ASX</stp>
        <stp>LastTradeDate</stp>
        <tr r="C16" s="1"/>
      </tp>
      <tp>
        <v>205.3</v>
        <stp/>
        <stp>MsnMoneyQuotes2</stp>
        <stp>151.1.BARC.LON</stp>
        <stp>PreviousClose</stp>
        <tr r="N13" s="1"/>
      </tp>
      <tp>
        <v>0.10330257141443991</v>
        <stp/>
        <stp>MsnMoneyQuotes2</stp>
        <stp>213.10.DAX</stp>
        <stp>PercentChangeFromYearLow</stp>
        <tr r="U18" s="1"/>
      </tp>
      <tp>
        <v>40.5</v>
        <stp/>
        <stp>MsnMoneyQuotes2</stp>
        <stp>127.1.EMA.TSE</stp>
        <stp>PreviousClose</stp>
        <tr r="N10" s="1"/>
      </tp>
      <tp>
        <v>0.73267361111111107</v>
        <stp/>
        <stp>MsnMoneyQuotes2</stp>
        <stp>160.1.AIR.PAR</stp>
        <stp>LastTradeTime</stp>
        <tr r="D24" s="1"/>
      </tp>
      <tp>
        <v>2.31</v>
        <stp/>
        <stp>MsnMoneyQuotes2</stp>
        <stp>160.1.BNP.PAR</stp>
        <stp>DividendShare</stp>
        <tr r="AB22" s="1"/>
      </tp>
      <tp t="s">
        <v>UTC+2:00</v>
        <stp/>
        <stp>MsnMoneyQuotes2</stp>
        <stp>200.1.CBK.FRA</stp>
        <stp>UTC Offset</stp>
        <tr r="AJ19" s="1"/>
      </tp>
      <tp>
        <v>378.4</v>
        <stp/>
        <stp>MsnMoneyQuotes2</stp>
        <stp>151.1.GLEN.LON</stp>
        <stp>Open</stp>
        <tr r="I12" s="1"/>
      </tp>
      <tp t="s">
        <v>Facebook</v>
        <stp/>
        <stp>MsnMoneyQuotes2</stp>
        <stp>FB</stp>
        <stp>Short Name</stp>
        <tr r="AF5" s="1"/>
      </tp>
      <tp>
        <v>1720</v>
        <stp/>
        <stp>MsnMoneyQuotes2</stp>
        <stp>151.1.BLT.LON</stp>
        <stp>Open</stp>
        <tr r="I14" s="1"/>
      </tp>
      <tp>
        <v>83.74</v>
        <stp/>
        <stp>MsnMoneyQuotes2</stp>
        <stp>146.1.RIO.ASX</stp>
        <stp>High</stp>
        <tr r="J17" s="1"/>
      </tp>
      <tp>
        <v>43245</v>
        <stp/>
        <stp>MsnMoneyQuotes2</stp>
        <stp>200.1.CBK.FRA</stp>
        <stp>LastTradeDate</stp>
        <tr r="C19" s="1"/>
      </tp>
      <tp>
        <v>0.5</v>
        <stp/>
        <stp>MsnMoneyQuotes2</stp>
        <stp>200.1.EOAN.FRA</stp>
        <stp>DividendShare</stp>
        <tr r="AB20" s="1"/>
      </tp>
      <tp>
        <v>43245</v>
        <stp/>
        <stp>MsnMoneyQuotes2</stp>
        <stp>151.1.GLEN.LON</stp>
        <stp>LastTradeDate</stp>
        <tr r="C12" s="1"/>
      </tp>
      <tp>
        <v>0.78141203703703699</v>
        <stp/>
        <stp>MsnMoneyQuotes2</stp>
        <stp>151.1.RIO.LON</stp>
        <stp>LastTradeTime</stp>
        <tr r="D15" s="1"/>
      </tp>
      <tp>
        <v>43246.75445508102</v>
        <stp/>
        <stp>MsnMoneyQuotes2</stp>
        <stp>151.1.BARC.LON</stp>
        <stp>rtd_LastUpdate</stp>
        <tr r="AN13" s="1"/>
      </tp>
      <tp t="e">
        <v>#N/A</v>
        <stp/>
        <stp>MsnMoneyQuotes2</stp>
        <stp>151.10.UKX</stp>
        <stp>ChangeFromYearLow</stp>
        <tr r="S11" s="1"/>
      </tp>
      <tp>
        <v>1.52E-2</v>
        <stp/>
        <stp>MsnMoneyQuotes2</stp>
        <stp>160.1.AIR.PAR</stp>
        <stp>DividendYield</stp>
        <tr r="AA24" s="1"/>
      </tp>
      <tp>
        <v>0.04</v>
        <stp/>
        <stp>MsnMoneyQuotes2</stp>
        <stp>151.1.BARC.LON</stp>
        <stp>DividendShare</stp>
        <tr r="AB13" s="1"/>
      </tp>
      <tp>
        <v>61.24</v>
        <stp/>
        <stp>MsnMoneyQuotes2</stp>
        <stp>160.1.BNP.PAR</stp>
        <stp>PreviousClose</stp>
        <tr r="N22" s="1"/>
      </tp>
      <tp>
        <v>2.2599999999999998</v>
        <stp/>
        <stp>MsnMoneyQuotes2</stp>
        <stp>127.1.EMA.TSE</stp>
        <stp>DividendShare</stp>
        <tr r="AB10" s="1"/>
      </tp>
      <tp t="s">
        <v>UTC+2:00</v>
        <stp/>
        <stp>MsnMoneyQuotes2</stp>
        <stp>160.1.ACA.PAR</stp>
        <stp>UTC Offset</stp>
        <tr r="AJ21" s="1"/>
      </tp>
      <tp t="s">
        <v>UTC+2:00</v>
        <stp/>
        <stp>MsnMoneyQuotes2</stp>
        <stp>160.1.AIR.PAR</stp>
        <stp>UTC Offset</stp>
        <tr r="AJ24" s="1"/>
      </tp>
      <tp t="s">
        <v>UTC+2:00</v>
        <stp/>
        <stp>MsnMoneyQuotes2</stp>
        <stp>160.1.BNP.PAR</stp>
        <stp>UTC Offset</stp>
        <tr r="AJ22" s="1"/>
      </tp>
      <tp t="s">
        <v>Barclays PLC</v>
        <stp/>
        <stp>MsnMoneyQuotes2</stp>
        <stp>151.1.BARC.LON</stp>
        <stp>Name</stp>
        <tr r="AE13" s="1"/>
      </tp>
      <tp>
        <v>206.2</v>
        <stp/>
        <stp>MsnMoneyQuotes2</stp>
        <stp>151.1.BARC.LON</stp>
        <stp>Last</stp>
        <tr r="F13" s="1"/>
      </tp>
      <tp>
        <v>4.9699999999999994E-2</v>
        <stp/>
        <stp>MsnMoneyQuotes2</stp>
        <stp>151.1.RIO.LON</stp>
        <stp>DividendYield</stp>
        <tr r="AA15" s="1"/>
      </tp>
      <tp>
        <v>9.2390000000000008</v>
        <stp/>
        <stp>MsnMoneyQuotes2</stp>
        <stp>200.1.EOAN.FRA</stp>
        <stp>PreviousClose</stp>
        <tr r="N20" s="1"/>
      </tp>
      <tp>
        <v>0.75446828703703706</v>
        <stp/>
        <stp>MsnMoneyQuotes2</stp>
        <stp>MSFT</stp>
        <stp>rtd_LastUpdateTime</stp>
        <tr r="AP7" s="1"/>
      </tp>
      <tp>
        <v>-658.8799999999992</v>
        <stp/>
        <stp>MsnMoneyQuotes2</stp>
        <stp>213.10.DAX</stp>
        <stp>ChangeFromYearHigh</stp>
        <tr r="R18" s="1"/>
      </tp>
      <tp>
        <v>43246.754291446756</v>
        <stp/>
        <stp>MsnMoneyQuotes2</stp>
        <stp>200.1.EOAN.FRA</stp>
        <stp>rtd_LastUpdate</stp>
        <tr r="AN20" s="1"/>
      </tp>
      <tp>
        <v>0</v>
        <stp/>
        <stp>MsnMoneyQuotes2</stp>
        <stp>151.1.BLT.LON</stp>
        <stp>rtd_LastError</stp>
        <tr r="AL14" s="1"/>
      </tp>
      <tp>
        <v>4270</v>
        <stp/>
        <stp>MsnMoneyQuotes2</stp>
        <stp>151.1.RIO.LON</stp>
        <stp>Open</stp>
        <tr r="I15" s="1"/>
      </tp>
      <tp t="e">
        <v>#N/A</v>
        <stp/>
        <stp>MsnMoneyQuotes2</stp>
        <stp>151.10.UKX</stp>
        <stp>PERatio</stp>
        <tr r="Y11" s="1"/>
      </tp>
      <tp>
        <v>-9.3715508598100933E-2</v>
        <stp/>
        <stp>MsnMoneyQuotes2</stp>
        <stp>GOOG</stp>
        <stp>PercentChangeFromYearHigh</stp>
        <tr r="T6" s="1"/>
      </tp>
      <tp t="s">
        <v>Equity</v>
        <stp/>
        <stp>MsnMoneyQuotes2</stp>
        <stp>160.1.BNP.PAR</stp>
        <stp>Type</stp>
        <tr r="AK22" s="1"/>
      </tp>
      <tp>
        <v>4.8899999999999999E-2</v>
        <stp/>
        <stp>MsnMoneyQuotes2</stp>
        <stp>160.1.BNP.PAR</stp>
        <stp>DividendYield</stp>
        <tr r="AA22" s="1"/>
      </tp>
      <tp>
        <v>0.71799768518518514</v>
        <stp/>
        <stp>MsnMoneyQuotes2</stp>
        <stp>151.1.BARC.LON</stp>
        <stp>LastTradeTime</stp>
        <tr r="D13" s="1"/>
      </tp>
      <tp>
        <v>0.27919203099059203</v>
        <stp/>
        <stp>MsnMoneyQuotes2</stp>
        <stp>FB</stp>
        <stp>PercentChangeFromYearLow</stp>
        <tr r="U5" s="1"/>
      </tp>
      <tp>
        <v>98.35</v>
        <stp/>
        <stp>MsnMoneyQuotes2</stp>
        <stp>160.1.AIR.PAR</stp>
        <stp>PreviousClose</stp>
        <tr r="N24" s="1"/>
      </tp>
      <tp>
        <v>0.66668981481481482</v>
        <stp/>
        <stp>MsnMoneyQuotes2</stp>
        <stp>127.1.EMA.TSE</stp>
        <stp>LastTradeTime</stp>
        <tr r="D10" s="1"/>
      </tp>
      <tp t="s">
        <v>UTC+10:00</v>
        <stp/>
        <stp>MsnMoneyQuotes2</stp>
        <stp>146.1.BHP.ASX</stp>
        <stp>UTC Offset</stp>
        <tr r="AJ16" s="1"/>
      </tp>
      <tp t="s">
        <v>UTC+10:00</v>
        <stp/>
        <stp>MsnMoneyQuotes2</stp>
        <stp>146.1.RIO.ASX</stp>
        <stp>UTC Offset</stp>
        <tr r="AJ17" s="1"/>
      </tp>
      <tp>
        <v>43246.754415451389</v>
        <stp/>
        <stp>MsnMoneyQuotes2</stp>
        <stp>151.1.GLEN.LON</stp>
        <stp>rtd_LastUpdate</stp>
        <tr r="AN12" s="1"/>
      </tp>
      <tp>
        <v>40.950000000000003</v>
        <stp/>
        <stp>MsnMoneyQuotes2</stp>
        <stp>127.1.EMA.TSE</stp>
        <stp>High</stp>
        <tr r="J10" s="1"/>
      </tp>
      <tp>
        <v>19.305019000000001</v>
        <stp/>
        <stp>MsnMoneyQuotes2</stp>
        <stp>160.1.FP.PAR</stp>
        <stp>PERatio</stp>
        <tr r="Y23" s="1"/>
      </tp>
      <tp t="s">
        <v>1073.78 - 1082.56</v>
        <stp/>
        <stp>MsnMoneyQuotes2</stp>
        <stp>GOOG</stp>
        <stp>DaysRange</stp>
        <tr r="M6" s="1"/>
      </tp>
      <tp>
        <v>4242</v>
        <stp/>
        <stp>MsnMoneyQuotes2</stp>
        <stp>151.1.RIO.LON</stp>
        <stp>PreviousClose</stp>
        <tr r="N15" s="1"/>
      </tp>
      <tp>
        <v>3.2199999999999999E-2</v>
        <stp/>
        <stp>MsnMoneyQuotes2</stp>
        <stp>200.1.EOAN.FRA</stp>
        <stp>DividendYield</stp>
        <tr r="AA20" s="1"/>
      </tp>
      <tp t="s">
        <v>UTC+1:00</v>
        <stp/>
        <stp>MsnMoneyQuotes2</stp>
        <stp>151.1.BLT.LON</stp>
        <stp>UTC Offset</stp>
        <tr r="AJ14" s="1"/>
      </tp>
      <tp t="s">
        <v>UTC+1:00</v>
        <stp/>
        <stp>MsnMoneyQuotes2</stp>
        <stp>151.1.RIO.LON</stp>
        <stp>UTC Offset</stp>
        <tr r="AJ15" s="1"/>
      </tp>
      <tp>
        <v>0.75448144675925921</v>
        <stp/>
        <stp>MsnMoneyQuotes2</stp>
        <stp>ORCL</stp>
        <stp>rtd_LastUpdateTime</stp>
        <tr r="AP8" s="1"/>
      </tp>
      <tp>
        <v>43246</v>
        <stp/>
        <stp>MsnMoneyQuotes2</stp>
        <stp>GOOG</stp>
        <stp>rtd_LastUpdateDate</stp>
        <tr r="AO6" s="1"/>
      </tp>
      <tp t="e">
        <v>#N/A</v>
        <stp/>
        <stp>MsnMoneyQuotes2</stp>
        <stp>151.10.UKX</stp>
        <stp>ChangeFromYearHigh</stp>
        <tr r="R11" s="1"/>
      </tp>
      <tp t="s">
        <v>E.ON SE</v>
        <stp/>
        <stp>MsnMoneyQuotes2</stp>
        <stp>200.1.EOAN.FRA</stp>
        <stp>Name</stp>
        <tr r="AE20" s="1"/>
      </tp>
      <tp>
        <v>99.1</v>
        <stp/>
        <stp>MsnMoneyQuotes2</stp>
        <stp>160.1.AIR.PAR</stp>
        <stp>Open</stp>
        <tr r="I24" s="1"/>
      </tp>
      <tp>
        <v>17.57</v>
        <stp/>
        <stp>MsnMoneyQuotes2</stp>
        <stp>127.1.ABX.TSE</stp>
        <stp>High</stp>
        <tr r="J9" s="1"/>
      </tp>
      <tp>
        <v>9.1509999999999998</v>
        <stp/>
        <stp>MsnMoneyQuotes2</stp>
        <stp>200.1.EOAN.FRA</stp>
        <stp>Last</stp>
        <tr r="F20" s="1"/>
      </tp>
      <tp>
        <v>43245</v>
        <stp/>
        <stp>MsnMoneyQuotes2</stp>
        <stp>160.1.BNP.PAR</stp>
        <stp>LastTradeDate</stp>
        <tr r="C22" s="1"/>
      </tp>
      <tp>
        <v>0.73506944444444444</v>
        <stp/>
        <stp>MsnMoneyQuotes2</stp>
        <stp>160.1.FP.PAR</stp>
        <stp>LastTradeTime</stp>
        <tr r="D23" s="1"/>
      </tp>
      <tp>
        <v>0.5292</v>
        <stp/>
        <stp>MsnMoneyQuotes2</stp>
        <stp>146.1.BHP.ASX</stp>
        <stp>DividendShare</stp>
        <tr r="AB16" s="1"/>
      </tp>
      <tp>
        <v>4.7942876999999999</v>
        <stp/>
        <stp>MsnMoneyQuotes2</stp>
        <stp>FB</stp>
        <stp>YTD</stp>
        <tr r="X5" s="1"/>
      </tp>
      <tp>
        <v>0.21553934135300001</v>
        <stp/>
        <stp>MsnMoneyQuotes2</stp>
        <stp>FB</stp>
        <stp>YRR</stp>
        <tr r="W5" s="1"/>
      </tp>
      <tp>
        <v>9.67</v>
        <stp/>
        <stp>MsnMoneyQuotes2</stp>
        <stp>200.1.CBK.FRA</stp>
        <stp>High</stp>
        <tr r="J19" s="1"/>
      </tp>
      <tp t="s">
        <v>200.1.EOAN.FRA</v>
        <stp/>
        <stp>MsnMoneyQuotes2</stp>
        <stp>200.1.EOAN.FRA</stp>
        <stp>MSN Symbol</stp>
        <tr r="AD20" s="1"/>
      </tp>
      <tp>
        <v>0.14707000000000001</v>
        <stp/>
        <stp>MsnMoneyQuotes2</stp>
        <stp>151.1.GLEN.LON</stp>
        <stp>DividendShare</stp>
        <tr r="AB12" s="1"/>
      </tp>
      <tp>
        <v>43245</v>
        <stp/>
        <stp>MsnMoneyQuotes2</stp>
        <stp>200.1.EOAN.FRA</stp>
        <stp>LastTradeDate</stp>
        <tr r="C20" s="1"/>
      </tp>
      <tp>
        <v>0.2</v>
        <stp/>
        <stp>MsnMoneyQuotes2</stp>
        <stp>200.1.CBK.FRA</stp>
        <stp>DividendShare</stp>
        <tr r="AB19" s="1"/>
      </tp>
      <tp>
        <v>0.75431868055555551</v>
        <stp/>
        <stp>MsnMoneyQuotes2</stp>
        <stp>AAPL</stp>
        <stp>rtd_LastUpdateTime</stp>
        <tr r="AP4" s="1"/>
      </tp>
      <tp t="s">
        <v>Equity</v>
        <stp/>
        <stp>MsnMoneyQuotes2</stp>
        <stp>151.1.BLT.LON</stp>
        <stp>Type</stp>
        <tr r="AK14" s="1"/>
      </tp>
      <tp t="s">
        <v>BHP Billiton Ltd</v>
        <stp/>
        <stp>MsnMoneyQuotes2</stp>
        <stp>146.1.BHP.ASX</stp>
        <stp>Name</stp>
        <tr r="AE16" s="1"/>
      </tp>
      <tp t="s">
        <v>Equity</v>
        <stp/>
        <stp>MsnMoneyQuotes2</stp>
        <stp>151.1.GLEN.LON</stp>
        <stp>Type</stp>
        <tr r="AK12" s="1"/>
      </tp>
      <tp t="s">
        <v>151.1.GLEN.LON</v>
        <stp/>
        <stp>MsnMoneyQuotes2</stp>
        <stp>151.1.GLEN.LON</stp>
        <stp>MSN Symbol</stp>
        <tr r="AD12" s="1"/>
      </tp>
      <tp>
        <v>33.07</v>
        <stp/>
        <stp>MsnMoneyQuotes2</stp>
        <stp>146.1.BHP.ASX</stp>
        <stp>Last</stp>
        <tr r="F16" s="1"/>
      </tp>
      <tp>
        <v>43245</v>
        <stp/>
        <stp>MsnMoneyQuotes2</stp>
        <stp>160.1.AIR.PAR</stp>
        <stp>LastTradeDate</stp>
        <tr r="C24" s="1"/>
      </tp>
      <tp>
        <v>0</v>
        <stp/>
        <stp>MsnMoneyQuotes2</stp>
        <stp>GOOG</stp>
        <stp>Last:tick</stp>
        <tr r="E6" s="1"/>
      </tp>
      <tp>
        <v>2.44</v>
        <stp/>
        <stp>MsnMoneyQuotes2</stp>
        <stp>160.1.FP.PAR</stp>
        <stp>DividendShare</stp>
        <tr r="AB23" s="1"/>
      </tp>
      <tp>
        <v>0.674224537037037</v>
        <stp/>
        <stp>MsnMoneyQuotes2</stp>
        <stp>146.1.BHP.ASX</stp>
        <stp>LastTradeTime</stp>
        <tr r="D16" s="1"/>
      </tp>
      <tp>
        <v>0</v>
        <stp/>
        <stp>MsnMoneyQuotes2</stp>
        <stp>146.1.RIO.ASX</stp>
        <stp>rtd_LastError</stp>
        <tr r="AL17" s="1"/>
      </tp>
      <tp t="s">
        <v>Equity</v>
        <stp/>
        <stp>MsnMoneyQuotes2</stp>
        <stp>160.1.ACA.PAR</stp>
        <stp>Type</stp>
        <tr r="AK21" s="1"/>
      </tp>
      <tp>
        <v>83.17</v>
        <stp/>
        <stp>MsnMoneyQuotes2</stp>
        <stp>146.1.RIO.ASX</stp>
        <stp>Last</stp>
        <tr r="F17" s="1"/>
      </tp>
      <tp t="s">
        <v>Rio Tinto Ltd</v>
        <stp/>
        <stp>MsnMoneyQuotes2</stp>
        <stp>146.1.RIO.ASX</stp>
        <stp>Name</stp>
        <tr r="AE17" s="1"/>
      </tp>
      <tp>
        <v>0.78130787037037042</v>
        <stp/>
        <stp>MsnMoneyQuotes2</stp>
        <stp>151.1.GLEN.LON</stp>
        <stp>LastTradeTime</stp>
        <tr r="D12" s="1"/>
      </tp>
      <tp>
        <v>43245</v>
        <stp/>
        <stp>MsnMoneyQuotes2</stp>
        <stp>151.1.RIO.LON</stp>
        <stp>LastTradeDate</stp>
        <tr r="C15" s="1"/>
      </tp>
      <tp t="e">
        <v>#N/A</v>
        <stp/>
        <stp>MsnMoneyQuotes2</stp>
        <stp>151.10.UKX</stp>
        <stp>PercentChangeFromYearLow</stp>
        <tr r="U11" s="1"/>
      </tp>
      <tp>
        <v>0.82668981481481485</v>
        <stp/>
        <stp>MsnMoneyQuotes2</stp>
        <stp>200.1.CBK.FRA</stp>
        <stp>LastTradeTime</stp>
        <tr r="D19" s="1"/>
      </tp>
      <tp>
        <v>29.154519000000001</v>
        <stp/>
        <stp>MsnMoneyQuotes2</stp>
        <stp>146.1.BHP.ASX</stp>
        <stp>PERatio</stp>
        <tr r="Y16" s="1"/>
      </tp>
      <tp>
        <v>72.463768000000002</v>
        <stp/>
        <stp>MsnMoneyQuotes2</stp>
        <stp>200.1.CBK.FRA</stp>
        <stp>PERatio</stp>
        <tr r="Y19" s="1"/>
      </tp>
      <tp>
        <v>5.21E-2</v>
        <stp/>
        <stp>MsnMoneyQuotes2</stp>
        <stp>146.1.BHP.ASX</stp>
        <stp>DividendYield</stp>
        <tr r="AA16" s="1"/>
      </tp>
      <tp t="s">
        <v>187.65 - 189.65</v>
        <stp/>
        <stp>MsnMoneyQuotes2</stp>
        <stp>AAPL</stp>
        <stp>DaysRange</stp>
        <tr r="M4" s="1"/>
      </tp>
      <tp t="s">
        <v>68.02 - 98.98</v>
        <stp/>
        <stp>MsnMoneyQuotes2</stp>
        <stp>MSFT</stp>
        <stp>YearRange</stp>
        <tr r="Q7" s="1"/>
      </tp>
      <tp t="s">
        <v>46.48 - 47.17</v>
        <stp/>
        <stp>MsnMoneyQuotes2</stp>
        <stp>ORCL</stp>
        <stp>DaysRange</stp>
        <tr r="M8" s="1"/>
      </tp>
      <tp>
        <v>51.81</v>
        <stp/>
        <stp>MsnMoneyQuotes2</stp>
        <stp>160.1.FP.PAR</stp>
        <stp>PreviousClose</stp>
        <tr r="N23" s="1"/>
      </tp>
      <tp>
        <v>208.05</v>
        <stp/>
        <stp>MsnMoneyQuotes2</stp>
        <stp>151.1.BARC.LON</stp>
        <stp>High</stp>
        <tr r="J13" s="1"/>
      </tp>
      <tp>
        <v>-0.12116679132385934</v>
        <stp/>
        <stp>MsnMoneyQuotes2</stp>
        <stp>ORCL</stp>
        <stp>PercentChangeFromYearHigh</stp>
        <tr r="T8" s="1"/>
      </tp>
      <tp>
        <v>-9.4027420286809469E-3</v>
        <stp/>
        <stp>MsnMoneyQuotes2</stp>
        <stp>AAPL</stp>
        <stp>PercentChangeFromYearHigh</stp>
        <tr r="T4" s="1"/>
      </tp>
      <tp>
        <v>3.32E-2</v>
        <stp/>
        <stp>MsnMoneyQuotes2</stp>
        <stp>200.1.CBK.FRA</stp>
        <stp>DividendYield</stp>
        <tr r="AA19" s="1"/>
      </tp>
      <tp>
        <v>3.73E-2</v>
        <stp/>
        <stp>MsnMoneyQuotes2</stp>
        <stp>151.1.GLEN.LON</stp>
        <stp>DividendYield</stp>
        <tr r="AA12" s="1"/>
      </tp>
      <tp>
        <v>43246</v>
        <stp/>
        <stp>MsnMoneyQuotes2</stp>
        <stp>MSFT</stp>
        <stp>rtd_LastUpdateDate</stp>
        <tr r="AO7" s="1"/>
      </tp>
      <tp>
        <v>43245</v>
        <stp/>
        <stp>MsnMoneyQuotes2</stp>
        <stp>127.1.EMA.TSE</stp>
        <stp>LastTradeDate</stp>
        <tr r="C10" s="1"/>
      </tp>
      <tp>
        <v>4.8799999999999996E-2</v>
        <stp/>
        <stp>MsnMoneyQuotes2</stp>
        <stp>160.1.FP.PAR</stp>
        <stp>DividendYield</stp>
        <tr r="AA23" s="1"/>
      </tp>
      <tp>
        <v>33.909999999999997</v>
        <stp/>
        <stp>MsnMoneyQuotes2</stp>
        <stp>146.1.BHP.ASX</stp>
        <stp>PreviousClose</stp>
        <tr r="N16" s="1"/>
      </tp>
      <tp>
        <v>43245</v>
        <stp/>
        <stp>MsnMoneyQuotes2</stp>
        <stp>151.1.BARC.LON</stp>
        <stp>LastTradeDate</stp>
        <tr r="C13" s="1"/>
      </tp>
      <tp t="s">
        <v>UTC+2:00</v>
        <stp/>
        <stp>MsnMoneyQuotes2</stp>
        <stp>160.1.FP.PAR</stp>
        <stp>UTC Offset</stp>
        <tr r="AJ23" s="1"/>
      </tp>
      <tp>
        <v>18.148820000000001</v>
        <stp/>
        <stp>MsnMoneyQuotes2</stp>
        <stp>AAPL</stp>
        <stp>PERatio</stp>
        <tr r="Y4" s="1"/>
      </tp>
      <tp t="s">
        <v>Emera Inc</v>
        <stp/>
        <stp>MsnMoneyQuotes2</stp>
        <stp>127.1.EMA.TSE</stp>
        <stp>Name</stp>
        <tr r="AE10" s="1"/>
      </tp>
      <tp>
        <v>0</v>
        <stp/>
        <stp>MsnMoneyQuotes2</stp>
        <stp>160.1.ACA.PAR</stp>
        <stp>rtd_LastError</stp>
        <tr r="AL21" s="1"/>
      </tp>
      <tp>
        <v>61.52</v>
        <stp/>
        <stp>MsnMoneyQuotes2</stp>
        <stp>160.1.BNP.PAR</stp>
        <stp>Open</stp>
        <tr r="I22" s="1"/>
      </tp>
      <tp t="s">
        <v>Equity</v>
        <stp/>
        <stp>MsnMoneyQuotes2</stp>
        <stp>151.1.RIO.LON</stp>
        <stp>Type</stp>
        <tr r="AK15" s="1"/>
      </tp>
      <tp>
        <v>40.619999999999997</v>
        <stp/>
        <stp>MsnMoneyQuotes2</stp>
        <stp>127.1.EMA.TSE</stp>
        <stp>Last</stp>
        <tr r="F10" s="1"/>
      </tp>
      <tp t="s">
        <v>151.1.BARC.LON</v>
        <stp/>
        <stp>MsnMoneyQuotes2</stp>
        <stp>151.1.BARC.LON</stp>
        <stp>MSN Symbol</stp>
        <tr r="AD13" s="1"/>
      </tp>
      <tp>
        <v>376.6</v>
        <stp/>
        <stp>MsnMoneyQuotes2</stp>
        <stp>151.1.GLEN.LON</stp>
        <stp>PreviousClose</stp>
        <tr r="N12" s="1"/>
      </tp>
      <tp>
        <v>9.5890000000000004</v>
        <stp/>
        <stp>MsnMoneyQuotes2</stp>
        <stp>200.1.CBK.FRA</stp>
        <stp>PreviousClose</stp>
        <tr r="N19" s="1"/>
      </tp>
      <tp>
        <v>43246</v>
        <stp/>
        <stp>MsnMoneyQuotes2</stp>
        <stp>ORCL</stp>
        <stp>rtd_LastUpdateDate</stp>
        <tr r="AO8" s="1"/>
      </tp>
      <tp>
        <v>0.75450828703703698</v>
        <stp/>
        <stp>MsnMoneyQuotes2</stp>
        <stp>GOOG</stp>
        <stp>rtd_LastUpdateTime</stp>
        <tr r="AP6" s="1"/>
      </tp>
      <tp t="s">
        <v>FRA</v>
        <stp/>
        <stp>MsnMoneyQuotes2</stp>
        <stp>160.1.BNP.PAR</stp>
        <stp>Market</stp>
        <tr r="AH22" s="1"/>
      </tp>
      <tp t="s">
        <v>FRA</v>
        <stp/>
        <stp>MsnMoneyQuotes2</stp>
        <stp>160.1.ACA.PAR</stp>
        <stp>Market</stp>
        <tr r="AH21" s="1"/>
      </tp>
      <tp t="s">
        <v>FRA</v>
        <stp/>
        <stp>MsnMoneyQuotes2</stp>
        <stp>160.1.AIR.PAR</stp>
        <stp>Market</stp>
        <tr r="AH24" s="1"/>
      </tp>
      <tp t="s">
        <v/>
        <stp/>
        <stp>MsnMoneyQuotes2</stp>
        <stp>151.10.UKX</stp>
        <stp>rtd_LastMessage</stp>
        <tr r="AM11" s="1"/>
      </tp>
      <tp>
        <v>1121.75</v>
        <stp/>
        <stp>MsnMoneyQuotes2</stp>
        <stp>151.1.BLT.LON</stp>
        <stp>YearLow</stp>
        <tr r="P14" s="1"/>
      </tp>
      <tp>
        <v>47.164999999999999</v>
        <stp/>
        <stp>MsnMoneyQuotes2</stp>
        <stp>ORCL</stp>
        <stp>High</stp>
        <tr r="J8" s="1"/>
      </tp>
      <tp>
        <v>0.12</v>
        <stp/>
        <stp>MsnMoneyQuotes2</stp>
        <stp>127.1.EMA.TSE</stp>
        <stp>Change</stp>
        <tr r="G10" s="1"/>
      </tp>
      <tp>
        <v>-0.03</v>
        <stp/>
        <stp>MsnMoneyQuotes2</stp>
        <stp>127.1.ABX.TSE</stp>
        <stp>Change</stp>
        <tr r="G9" s="1"/>
      </tp>
      <tp>
        <v>30.340000000000003</v>
        <stp/>
        <stp>MsnMoneyQuotes2</stp>
        <stp>MSFT</stp>
        <stp>ChangeFromYearLow</stp>
        <tr r="S7" s="1"/>
      </tp>
      <tp t="s">
        <v/>
        <stp/>
        <stp>MsnMoneyQuotes2</stp>
        <stp>160.1.FP.PAR</stp>
        <stp>rtd_LastMessage</stp>
        <tr r="AM23" s="1"/>
      </tp>
      <tp>
        <v>894.79</v>
        <stp/>
        <stp>MsnMoneyQuotes2</stp>
        <stp>GOOG</stp>
        <stp>YearLow</stp>
        <tr r="P6" s="1"/>
      </tp>
      <tp>
        <v>36398114</v>
        <stp/>
        <stp>MsnMoneyQuotes2</stp>
        <stp>151.1.GLEN.LON</stp>
        <stp>Volume</stp>
        <tr r="L12" s="1"/>
      </tp>
      <tp t="s">
        <v>AUS</v>
        <stp/>
        <stp>MsnMoneyQuotes2</stp>
        <stp>146.1.RIO.ASX</stp>
        <stp>Market</stp>
        <tr r="AH17" s="1"/>
      </tp>
      <tp t="s">
        <v>AUS</v>
        <stp/>
        <stp>MsnMoneyQuotes2</stp>
        <stp>146.1.BHP.ASX</stp>
        <stp>Market</stp>
        <tr r="AH16" s="1"/>
      </tp>
      <tp>
        <v>203.05</v>
        <stp/>
        <stp>MsnMoneyQuotes2</stp>
        <stp>151.1.BARC.LON</stp>
        <stp>Low</stp>
        <tr r="K13" s="1"/>
      </tp>
      <tp>
        <v>-1.4475999999999999E-2</v>
        <stp/>
        <stp>MsnMoneyQuotes2</stp>
        <stp>160.1.FP.PAR</stp>
        <stp>ChangeInPercent</stp>
        <tr r="H23" s="1"/>
      </tp>
      <tp>
        <v>30800910.71875</v>
        <stp/>
        <stp>MsnMoneyQuotes2</stp>
        <stp>FB</stp>
        <stp>AverageDailyVolume</stp>
        <tr r="V5" s="1"/>
      </tp>
      <tp>
        <v>23528</v>
        <stp/>
        <stp>MsnMoneyQuotes2</stp>
        <stp>200.1.EOAN.FRA</stp>
        <stp>Volume</stp>
        <tr r="L20" s="1"/>
      </tp>
      <tp t="s">
        <v>GBR</v>
        <stp/>
        <stp>MsnMoneyQuotes2</stp>
        <stp>151.1.RIO.LON</stp>
        <stp>Market</stp>
        <tr r="AH15" s="1"/>
      </tp>
      <tp t="s">
        <v>FP</v>
        <stp/>
        <stp>MsnMoneyQuotes2</stp>
        <stp>160.1.FP.PAR</stp>
        <stp>Symbol</stp>
        <tr r="AC23" s="1"/>
      </tp>
      <tp>
        <v>0</v>
        <stp/>
        <stp>MsnMoneyQuotes2</stp>
        <stp>FB</stp>
        <stp>Last:tick</stp>
        <tr r="E5" s="1"/>
      </tp>
      <tp>
        <v>-0.109</v>
        <stp/>
        <stp>MsnMoneyQuotes2</stp>
        <stp>200.1.CBK.FRA</stp>
        <stp>Change</stp>
        <tr r="G19" s="1"/>
      </tp>
      <tp t="s">
        <v>GBR</v>
        <stp/>
        <stp>MsnMoneyQuotes2</stp>
        <stp>151.1.BLT.LON</stp>
        <stp>Market</stp>
        <tr r="AH14" s="1"/>
      </tp>
      <tp>
        <v>1.7546269538691209E-3</v>
        <stp/>
        <stp>MsnMoneyQuotes2</stp>
        <stp>151.10.UKX</stp>
        <stp>ChangeInPercent</stp>
        <tr r="H11" s="1"/>
      </tp>
      <tp>
        <v>195.32</v>
        <stp/>
        <stp>MsnMoneyQuotes2</stp>
        <stp>FB</stp>
        <stp>YearHigh</stp>
        <tr r="O5" s="1"/>
      </tp>
      <tp t="s">
        <v>Equity</v>
        <stp/>
        <stp>MsnMoneyQuotes2</stp>
        <stp>AAPL</stp>
        <stp>Type</stp>
        <tr r="AK4" s="1"/>
      </tp>
      <tp t="s">
        <v>CAN</v>
        <stp/>
        <stp>MsnMoneyQuotes2</stp>
        <stp>127.1.ABX.TSE</stp>
        <stp>Market</stp>
        <tr r="AH9" s="1"/>
      </tp>
      <tp t="s">
        <v>CAN</v>
        <stp/>
        <stp>MsnMoneyQuotes2</stp>
        <stp>127.1.EMA.TSE</stp>
        <stp>Market</stp>
        <tr r="AH10" s="1"/>
      </tp>
      <tp>
        <v>0.75454793981481483</v>
        <stp/>
        <stp>MsnMoneyQuotes2</stp>
        <stp>151.10.UKX</stp>
        <stp>rtd_LastUpdateTime</stp>
        <tr r="AP11" s="1"/>
      </tp>
      <tp>
        <v>42638275</v>
        <stp/>
        <stp>MsnMoneyQuotes2</stp>
        <stp>151.1.BARC.LON</stp>
        <stp>Volume</stp>
        <tr r="L13" s="1"/>
      </tp>
      <tp>
        <v>-6.4799999999999969</v>
        <stp/>
        <stp>MsnMoneyQuotes2</stp>
        <stp>ORCL</stp>
        <stp>ChangeFromYearHigh</stp>
        <tr r="R8" s="1"/>
      </tp>
      <tp>
        <v>-1.0968E-2</v>
        <stp/>
        <stp>MsnMoneyQuotes2</stp>
        <stp>151.1.BLT.LON</stp>
        <stp>ChangeInPercent</stp>
        <tr r="H14" s="1"/>
      </tp>
      <tp t="s">
        <v>Alphabet Inc</v>
        <stp/>
        <stp>MsnMoneyQuotes2</stp>
        <stp>GOOG</stp>
        <stp>Name</stp>
        <tr r="AE6" s="1"/>
      </tp>
      <tp>
        <v>1075.6600000000001</v>
        <stp/>
        <stp>MsnMoneyQuotes2</stp>
        <stp>GOOG</stp>
        <stp>Last</stp>
        <tr r="F6" s="1"/>
      </tp>
      <tp>
        <v>-0.7</v>
        <stp/>
        <stp>MsnMoneyQuotes2</stp>
        <stp>160.1.BNP.PAR</stp>
        <stp>Change</stp>
        <tr r="G22" s="1"/>
      </tp>
      <tp>
        <v>-0.14000000000000001</v>
        <stp/>
        <stp>MsnMoneyQuotes2</stp>
        <stp>160.1.AIR.PAR</stp>
        <stp>Change</stp>
        <tr r="G24" s="1"/>
      </tp>
      <tp>
        <v>-0.125</v>
        <stp/>
        <stp>MsnMoneyQuotes2</stp>
        <stp>160.1.ACA.PAR</stp>
        <stp>Change</stp>
        <tr r="G21" s="1"/>
      </tp>
      <tp>
        <v>-3.3170000000000001E-3</v>
        <stp/>
        <stp>MsnMoneyQuotes2</stp>
        <stp>GOOG</stp>
        <stp>ChangeInPercent</stp>
        <tr r="H6" s="1"/>
      </tp>
      <tp>
        <v>98.98</v>
        <stp/>
        <stp>MsnMoneyQuotes2</stp>
        <stp>MSFT</stp>
        <stp>High</stp>
        <tr r="J7" s="1"/>
      </tp>
      <tp>
        <v>21.5</v>
        <stp/>
        <stp>MsnMoneyQuotes2</stp>
        <stp>151.1.RIO.LON</stp>
        <stp>Change</stp>
        <tr r="G15" s="1"/>
      </tp>
      <tp>
        <v>-18.8</v>
        <stp/>
        <stp>MsnMoneyQuotes2</stp>
        <stp>151.1.BLT.LON</stp>
        <stp>Change</stp>
        <tr r="G14" s="1"/>
      </tp>
      <tp>
        <v>9.0869999999999997</v>
        <stp/>
        <stp>MsnMoneyQuotes2</stp>
        <stp>200.1.EOAN.FRA</stp>
        <stp>Low</stp>
        <tr r="K20" s="1"/>
      </tp>
      <tp t="s">
        <v>DEU</v>
        <stp/>
        <stp>MsnMoneyQuotes2</stp>
        <stp>200.1.CBK.FRA</stp>
        <stp>Market</stp>
        <tr r="AH19" s="1"/>
      </tp>
      <tp>
        <v>42.225000000000001</v>
        <stp/>
        <stp>MsnMoneyQuotes2</stp>
        <stp>160.1.FP.PAR</stp>
        <stp>YearLow</stp>
        <tr r="P23" s="1"/>
      </tp>
      <tp>
        <v>0.75452153935185184</v>
        <stp/>
        <stp>MsnMoneyQuotes2</stp>
        <stp>213.10.DAX</stp>
        <stp>rtd_LastUpdateTime</stp>
        <tr r="AP18" s="1"/>
      </tp>
      <tp t="s">
        <v/>
        <stp/>
        <stp>MsnMoneyQuotes2</stp>
        <stp>GOOG</stp>
        <stp>rtd_LastMessage</stp>
        <tr r="AM6" s="1"/>
      </tp>
      <tp>
        <v>-0.62000000000000455</v>
        <stp/>
        <stp>MsnMoneyQuotes2</stp>
        <stp>MSFT</stp>
        <stp>ChangeFromYearHigh</stp>
        <tr r="R7" s="1"/>
      </tp>
      <tp t="s">
        <v>EUR</v>
        <stp/>
        <stp>MsnMoneyQuotes2</stp>
        <stp>160.1.FP.PAR</stp>
        <stp>Currency</stp>
        <tr r="AI23" s="1"/>
      </tp>
      <tp>
        <v>-0.74</v>
        <stp/>
        <stp>MsnMoneyQuotes2</stp>
        <stp>146.1.RIO.ASX</stp>
        <stp>Change</stp>
        <tr r="G17" s="1"/>
      </tp>
      <tp>
        <v>-0.84</v>
        <stp/>
        <stp>MsnMoneyQuotes2</stp>
        <stp>146.1.BHP.ASX</stp>
        <stp>Change</stp>
        <tr r="G16" s="1"/>
      </tp>
      <tp>
        <v>13596.89</v>
        <stp/>
        <stp>MsnMoneyQuotes2</stp>
        <stp>213.10.DAX</stp>
        <stp>YearHigh</stp>
        <tr r="O18" s="1"/>
      </tp>
      <tp t="e">
        <v>#N/A</v>
        <stp/>
        <stp>MsnMoneyQuotes2</stp>
        <stp>151.10.UKX</stp>
        <stp>YearLow</stp>
        <tr r="P11" s="1"/>
      </tp>
      <tp t="s">
        <v/>
        <stp/>
        <stp>MsnMoneyQuotes2</stp>
        <stp>151.1.BLT.LON</stp>
        <stp>rtd_LastMessage</stp>
        <tr r="AM14" s="1"/>
      </tp>
      <tp>
        <v>541005926100</v>
        <stp/>
        <stp>MsnMoneyQuotes2</stp>
        <stp>FB</stp>
        <stp>Market Cap</stp>
        <tr r="Z5" s="1"/>
      </tp>
      <tp t="s">
        <v/>
        <stp/>
        <stp>MsnMoneyQuotes2</stp>
        <stp>AAPL</stp>
        <stp>rtd_LastMessage</stp>
        <tr r="AM4" s="1"/>
      </tp>
      <tp t="s">
        <v>Oracle Corp</v>
        <stp/>
        <stp>MsnMoneyQuotes2</stp>
        <stp>ORCL</stp>
        <stp>Name</stp>
        <tr r="AE8" s="1"/>
      </tp>
      <tp>
        <v>47</v>
        <stp/>
        <stp>MsnMoneyQuotes2</stp>
        <stp>ORCL</stp>
        <stp>Last</stp>
        <tr r="F8" s="1"/>
      </tp>
      <tp t="e">
        <v>#N/A</v>
        <stp/>
        <stp>MsnMoneyQuotes2</stp>
        <stp>151.10.UKX</stp>
        <stp>YearRange</stp>
        <tr r="Q11" s="1"/>
      </tp>
      <tp t="s">
        <v>BNP</v>
        <stp/>
        <stp>MsnMoneyQuotes2</stp>
        <stp>160.1.BNP.PAR</stp>
        <stp>Symbol</stp>
        <tr r="AC22" s="1"/>
      </tp>
      <tp t="s">
        <v>ACA</v>
        <stp/>
        <stp>MsnMoneyQuotes2</stp>
        <stp>160.1.ACA.PAR</stp>
        <stp>Symbol</stp>
        <tr r="AC21" s="1"/>
      </tp>
      <tp t="s">
        <v>AIR</v>
        <stp/>
        <stp>MsnMoneyQuotes2</stp>
        <stp>160.1.AIR.PAR</stp>
        <stp>Symbol</stp>
        <tr r="AC24" s="1"/>
      </tp>
      <tp t="s">
        <v>London</v>
        <stp/>
        <stp>MsnMoneyQuotes2</stp>
        <stp>151.1.GLEN.LON</stp>
        <stp>Stock Exchange</stp>
        <tr r="AG12" s="1"/>
      </tp>
      <tp t="s">
        <v>BLT</v>
        <stp/>
        <stp>MsnMoneyQuotes2</stp>
        <stp>151.1.BLT.LON</stp>
        <stp>Symbol</stp>
        <tr r="AC14" s="1"/>
      </tp>
      <tp t="s">
        <v>RIO</v>
        <stp/>
        <stp>MsnMoneyQuotes2</stp>
        <stp>151.1.RIO.LON</stp>
        <stp>Symbol</stp>
        <tr r="AC15" s="1"/>
      </tp>
      <tp t="s">
        <v>FRA</v>
        <stp/>
        <stp>MsnMoneyQuotes2</stp>
        <stp>160.1.FP.PAR</stp>
        <stp>Market</stp>
        <tr r="AH23" s="1"/>
      </tp>
      <tp t="s">
        <v>Xetra</v>
        <stp/>
        <stp>MsnMoneyQuotes2</stp>
        <stp>200.1.EOAN.FRA</stp>
        <stp>Stock Exchange</stp>
        <tr r="AG20" s="1"/>
      </tp>
      <tp>
        <v>188.23</v>
        <stp/>
        <stp>MsnMoneyQuotes2</stp>
        <stp>AAPL</stp>
        <stp>Open</stp>
        <tr r="I4" s="1"/>
      </tp>
      <tp>
        <v>22.06</v>
        <stp/>
        <stp>MsnMoneyQuotes2</stp>
        <stp>146.1.BHP.ASX</stp>
        <stp>YearLow</stp>
        <tr r="P16" s="1"/>
      </tp>
      <tp>
        <v>-1.789999999999992</v>
        <stp/>
        <stp>MsnMoneyQuotes2</stp>
        <stp>AAPL</stp>
        <stp>ChangeFromYearHigh</stp>
        <tr r="R4" s="1"/>
      </tp>
      <tp>
        <v>5.1589999999999998</v>
        <stp/>
        <stp>MsnMoneyQuotes2</stp>
        <stp>200.1.CBK.FRA</stp>
        <stp>YearLow</stp>
        <tr r="P19" s="1"/>
      </tp>
      <tp t="s">
        <v>BHP</v>
        <stp/>
        <stp>MsnMoneyQuotes2</stp>
        <stp>146.1.BHP.ASX</stp>
        <stp>Symbol</stp>
        <tr r="AC16" s="1"/>
      </tp>
      <tp t="s">
        <v>RIO</v>
        <stp/>
        <stp>MsnMoneyQuotes2</stp>
        <stp>146.1.RIO.ASX</stp>
        <stp>Symbol</stp>
        <tr r="AC17" s="1"/>
      </tp>
      <tp>
        <v>2.2850000000000001E-3</v>
        <stp/>
        <stp>MsnMoneyQuotes2</stp>
        <stp>AAPL</stp>
        <stp>ChangeInPercent</stp>
        <tr r="H4" s="1"/>
      </tp>
      <tp t="s">
        <v>London</v>
        <stp/>
        <stp>MsnMoneyQuotes2</stp>
        <stp>151.1.BARC.LON</stp>
        <stp>Stock Exchange</stp>
        <tr r="AG13" s="1"/>
      </tp>
      <tp>
        <v>43246</v>
        <stp/>
        <stp>MsnMoneyQuotes2</stp>
        <stp>151.10.UKX</stp>
        <stp>rtd_LastUpdateDate</stp>
        <tr r="AO11" s="1"/>
      </tp>
      <tp>
        <v>1082.56</v>
        <stp/>
        <stp>MsnMoneyQuotes2</stp>
        <stp>GOOG</stp>
        <stp>High</stp>
        <tr r="J6" s="1"/>
      </tp>
      <tp>
        <v>-111.23000000000002</v>
        <stp/>
        <stp>MsnMoneyQuotes2</stp>
        <stp>GOOG</stp>
        <stp>ChangeFromYearHigh</stp>
        <tr r="R6" s="1"/>
      </tp>
      <tp t="s">
        <v>11726.62 - 13596.89</v>
        <stp/>
        <stp>MsnMoneyQuotes2</stp>
        <stp>213.10.DAX</stp>
        <stp>YearRange</stp>
        <tr r="Q18" s="1"/>
      </tp>
      <tp t="s">
        <v>EMA</v>
        <stp/>
        <stp>MsnMoneyQuotes2</stp>
        <stp>127.1.EMA.TSE</stp>
        <stp>Symbol</stp>
        <tr r="AC10" s="1"/>
      </tp>
      <tp t="s">
        <v>ABX</v>
        <stp/>
        <stp>MsnMoneyQuotes2</stp>
        <stp>127.1.ABX.TSE</stp>
        <stp>Symbol</stp>
        <tr r="AC9" s="1"/>
      </tp>
      <tp>
        <v>98.36</v>
        <stp/>
        <stp>MsnMoneyQuotes2</stp>
        <stp>MSFT</stp>
        <stp>Last</stp>
        <tr r="F7" s="1"/>
      </tp>
      <tp t="s">
        <v/>
        <stp/>
        <stp>MsnMoneyQuotes2</stp>
        <stp>200.1.CBK.FRA</stp>
        <stp>rtd_LastMessage</stp>
        <tr r="AM19" s="1"/>
      </tp>
      <tp t="s">
        <v/>
        <stp/>
        <stp>MsnMoneyQuotes2</stp>
        <stp>146.1.BHP.ASX</stp>
        <stp>rtd_LastMessage</stp>
        <tr r="AM16" s="1"/>
      </tp>
      <tp t="s">
        <v>Microsoft Corp</v>
        <stp/>
        <stp>MsnMoneyQuotes2</stp>
        <stp>MSFT</stp>
        <stp>Name</stp>
        <tr r="AE7" s="1"/>
      </tp>
      <tp t="s">
        <v>184.45 - 186.33</v>
        <stp/>
        <stp>MsnMoneyQuotes2</stp>
        <stp>FB</stp>
        <stp>DaysRange</stp>
        <tr r="M5" s="1"/>
      </tp>
      <tp t="e">
        <v>#N/A</v>
        <stp/>
        <stp>MsnMoneyQuotes2</stp>
        <stp>151.10.UKX</stp>
        <stp>YearHigh</stp>
        <tr r="O11" s="1"/>
      </tp>
      <tp>
        <v>43246</v>
        <stp/>
        <stp>MsnMoneyQuotes2</stp>
        <stp>213.10.DAX</stp>
        <stp>rtd_LastUpdateDate</stp>
        <tr r="AO18" s="1"/>
      </tp>
      <tp>
        <v>-1.1367E-2</v>
        <stp/>
        <stp>MsnMoneyQuotes2</stp>
        <stp>200.1.CBK.FRA</stp>
        <stp>ChangeInPercent</stp>
        <tr r="H19" s="1"/>
      </tp>
      <tp>
        <v>-2.4771000000000001E-2</v>
        <stp/>
        <stp>MsnMoneyQuotes2</stp>
        <stp>146.1.BHP.ASX</stp>
        <stp>ChangeInPercent</stp>
        <tr r="H16" s="1"/>
      </tp>
      <tp t="s">
        <v>CBK</v>
        <stp/>
        <stp>MsnMoneyQuotes2</stp>
        <stp>200.1.CBK.FRA</stp>
        <stp>Symbol</stp>
        <tr r="AC19" s="1"/>
      </tp>
      <tp>
        <v>374</v>
        <stp/>
        <stp>MsnMoneyQuotes2</stp>
        <stp>151.1.GLEN.LON</stp>
        <stp>Low</stp>
        <tr r="K12" s="1"/>
      </tp>
      <tp>
        <v>-0.75</v>
        <stp/>
        <stp>MsnMoneyQuotes2</stp>
        <stp>160.1.FP.PAR</stp>
        <stp>Change</stp>
        <tr r="G23" s="1"/>
      </tp>
      <tp>
        <v>-5.3245955355314387E-2</v>
        <stp/>
        <stp>MsnMoneyQuotes2</stp>
        <stp>FB</stp>
        <stp>PercentChangeFromYearHigh</stp>
        <tr r="T5" s="1"/>
      </tp>
      <tp>
        <v>142.19999999999999</v>
        <stp/>
        <stp>MsnMoneyQuotes2</stp>
        <stp>AAPL</stp>
        <stp>YearLow</stp>
        <tr r="P4" s="1"/>
      </tp>
      <tp t="s">
        <v>Xetra</v>
        <stp/>
        <stp>MsnMoneyQuotes2</stp>
        <stp>200.1.CBK.FRA</stp>
        <stp>Stock Exchange</stp>
        <tr r="AG19" s="1"/>
      </tp>
      <tp t="e">
        <v>#N/A</v>
        <stp/>
        <stp>MsnMoneyQuotes2</stp>
        <stp>151.10.UKX</stp>
        <stp>PercentChangeFromYearHigh</stp>
        <tr r="T11" s="1"/>
      </tp>
      <tp t="s">
        <v>XXP</v>
        <stp/>
        <stp>MsnMoneyQuotes2</stp>
        <stp>213.10.DAX</stp>
        <stp>Currency</stp>
        <tr r="AI18" s="1"/>
      </tp>
      <tp>
        <v>2970</v>
        <stp/>
        <stp>MsnMoneyQuotes2</stp>
        <stp>151.1.RIO.LON</stp>
        <stp>YearLow</stp>
        <tr r="P15" s="1"/>
      </tp>
      <tp t="s">
        <v>Equity</v>
        <stp/>
        <stp>MsnMoneyQuotes2</stp>
        <stp>ORCL</stp>
        <stp>Type</stp>
        <tr r="AK8" s="1"/>
      </tp>
      <tp t="s">
        <v>7703.26 - 7753.32</v>
        <stp/>
        <stp>MsnMoneyQuotes2</stp>
        <stp>151.10.UKX</stp>
        <stp>DaysRange</stp>
        <tr r="M11" s="1"/>
      </tp>
      <tp t="s">
        <v/>
        <stp/>
        <stp>MsnMoneyQuotes2</stp>
        <stp>213.10.DAX</stp>
        <stp>rtd_LastMessage</stp>
        <tr r="AM18" s="1"/>
      </tp>
      <tp>
        <v>54.95</v>
        <stp/>
        <stp>MsnMoneyQuotes2</stp>
        <stp>160.1.FP.PAR</stp>
        <stp>YearHigh</stp>
        <tr r="O23" s="1"/>
      </tp>
      <tp t="s">
        <v>Apple Inc</v>
        <stp/>
        <stp>MsnMoneyQuotes2</stp>
        <stp>AAPL</stp>
        <stp>Short Name</stp>
        <tr r="AF4" s="1"/>
      </tp>
      <tp t="s">
        <v>TSX Ventures</v>
        <stp/>
        <stp>MsnMoneyQuotes2</stp>
        <stp>127.1.EMA.TSE</stp>
        <stp>Stock Exchange</stp>
        <tr r="AG10" s="1"/>
      </tp>
      <tp t="s">
        <v>TSX Ventures</v>
        <stp/>
        <stp>MsnMoneyQuotes2</stp>
        <stp>127.1.ABX.TSE</stp>
        <stp>Stock Exchange</stp>
        <tr r="AG9" s="1"/>
      </tp>
      <tp>
        <v>180.87000000000012</v>
        <stp/>
        <stp>MsnMoneyQuotes2</stp>
        <stp>GOOG</stp>
        <stp>ChangeFromYearLow</stp>
        <tr r="S6" s="1"/>
      </tp>
      <tp>
        <v>6.4503632413308656E-3</v>
        <stp/>
        <stp>MsnMoneyQuotes2</stp>
        <stp>213.10.DAX</stp>
        <stp>ChangeInPercent</stp>
        <tr r="H18" s="1"/>
      </tp>
      <tp>
        <v>43246</v>
        <stp/>
        <stp>MsnMoneyQuotes2</stp>
        <stp>FB</stp>
        <stp>rtd_LastUpdateDate</stp>
        <tr r="AO5" s="1"/>
      </tp>
      <tp>
        <v>0.20272930061699998</v>
        <stp/>
        <stp>MsnMoneyQuotes2</stp>
        <stp>200.1.EOAN.FRA</stp>
        <stp>YRR</stp>
        <tr r="W20" s="1"/>
      </tp>
      <tp>
        <v>0.67106710000000003</v>
        <stp/>
        <stp>MsnMoneyQuotes2</stp>
        <stp>200.1.EOAN.FRA</stp>
        <stp>YTD</stp>
        <tr r="X20" s="1"/>
      </tp>
      <tp t="s">
        <v>BARC</v>
        <stp/>
        <stp>MsnMoneyQuotes2</stp>
        <stp>151.1.BARC.LON</stp>
        <stp>Symbol</stp>
        <tr r="AC13" s="1"/>
      </tp>
      <tp>
        <v>189.65</v>
        <stp/>
        <stp>MsnMoneyQuotes2</stp>
        <stp>AAPL</stp>
        <stp>High</stp>
        <tr r="J4" s="1"/>
      </tp>
      <tp t="s">
        <v>Australia</v>
        <stp/>
        <stp>MsnMoneyQuotes2</stp>
        <stp>146.1.BHP.ASX</stp>
        <stp>Stock Exchange</stp>
        <tr r="AG16" s="1"/>
      </tp>
      <tp>
        <v>7037082</v>
        <stp/>
        <stp>MsnMoneyQuotes2</stp>
        <stp>160.1.FP.PAR</stp>
        <stp>Volume</stp>
        <tr r="L23" s="1"/>
      </tp>
      <tp t="s">
        <v>Australia</v>
        <stp/>
        <stp>MsnMoneyQuotes2</stp>
        <stp>146.1.RIO.ASX</stp>
        <stp>Stock Exchange</stp>
        <tr r="AG17" s="1"/>
      </tp>
      <tp>
        <v>-4.845814005996954E-2</v>
        <stp/>
        <stp>MsnMoneyQuotes2</stp>
        <stp>213.10.DAX</stp>
        <stp>PercentChangeFromYearHigh</stp>
        <tr r="T18" s="1"/>
      </tp>
      <tp t="s">
        <v>USD</v>
        <stp/>
        <stp>MsnMoneyQuotes2</stp>
        <stp>FB</stp>
        <stp>Currency</stp>
        <tr r="AI5" s="1"/>
      </tp>
      <tp>
        <v>5.0680000000000005E-3</v>
        <stp/>
        <stp>MsnMoneyQuotes2</stp>
        <stp>151.1.RIO.LON</stp>
        <stp>ChangeInPercent</stp>
        <tr r="H15" s="1"/>
      </tp>
      <tp t="s">
        <v>London</v>
        <stp/>
        <stp>MsnMoneyQuotes2</stp>
        <stp>151.1.BLT.LON</stp>
        <stp>Stock Exchange</stp>
        <tr r="AG14" s="1"/>
      </tp>
      <tp t="s">
        <v>12852.17 - 13002.47</v>
        <stp/>
        <stp>MsnMoneyQuotes2</stp>
        <stp>213.10.DAX</stp>
        <stp>DaysRange</stp>
        <tr r="M18" s="1"/>
      </tp>
      <tp t="s">
        <v>London</v>
        <stp/>
        <stp>MsnMoneyQuotes2</stp>
        <stp>151.1.RIO.LON</stp>
        <stp>Stock Exchange</stp>
        <tr r="AG15" s="1"/>
      </tp>
      <tp t="s">
        <v>EOAN</v>
        <stp/>
        <stp>MsnMoneyQuotes2</stp>
        <stp>200.1.EOAN.FRA</stp>
        <stp>Symbol</stp>
        <tr r="AC20" s="1"/>
      </tp>
      <tp t="s">
        <v>Equity</v>
        <stp/>
        <stp>MsnMoneyQuotes2</stp>
        <stp>MSFT</stp>
        <stp>Type</stp>
        <tr r="AK7" s="1"/>
      </tp>
      <tp>
        <v>1079.02</v>
        <stp/>
        <stp>MsnMoneyQuotes2</stp>
        <stp>GOOG</stp>
        <stp>Open</stp>
        <tr r="I6" s="1"/>
      </tp>
      <tp t="e">
        <v>#N/A</v>
        <stp/>
        <stp>MsnMoneyQuotes2</stp>
        <stp>213.10.DAX</stp>
        <stp>Market Cap</stp>
        <tr r="Z18" s="1"/>
      </tp>
      <tp t="s">
        <v>Paris</v>
        <stp/>
        <stp>MsnMoneyQuotes2</stp>
        <stp>160.1.BNP.PAR</stp>
        <stp>Stock Exchange</stp>
        <tr r="AG22" s="1"/>
      </tp>
      <tp t="s">
        <v>144.56 - 195.32</v>
        <stp/>
        <stp>MsnMoneyQuotes2</stp>
        <stp>FB</stp>
        <stp>YearRange</stp>
        <tr r="Q5" s="1"/>
      </tp>
      <tp t="s">
        <v>Paris</v>
        <stp/>
        <stp>MsnMoneyQuotes2</stp>
        <stp>160.1.AIR.PAR</stp>
        <stp>Stock Exchange</stp>
        <tr r="AG24" s="1"/>
      </tp>
      <tp t="s">
        <v>Paris</v>
        <stp/>
        <stp>MsnMoneyQuotes2</stp>
        <stp>160.1.ACA.PAR</stp>
        <stp>Stock Exchange</stp>
        <tr r="AG21" s="1"/>
      </tp>
      <tp>
        <v>11726.62</v>
        <stp/>
        <stp>MsnMoneyQuotes2</stp>
        <stp>213.10.DAX</stp>
        <stp>YearLow</stp>
        <tr r="P18" s="1"/>
      </tp>
      <tp t="s">
        <v>GLEN</v>
        <stp/>
        <stp>MsnMoneyQuotes2</stp>
        <stp>151.1.GLEN.LON</stp>
        <stp>Symbol</stp>
        <tr r="AC12" s="1"/>
      </tp>
      <tp>
        <v>1.5263416999999999</v>
        <stp/>
        <stp>MsnMoneyQuotes2</stp>
        <stp>151.1.BARC.LON</stp>
        <stp>YTD</stp>
        <tr r="X13" s="1"/>
      </tp>
      <tp>
        <v>-3.6673674375E-2</v>
        <stp/>
        <stp>MsnMoneyQuotes2</stp>
        <stp>151.1.BARC.LON</stp>
        <stp>YRR</stp>
        <tr r="W13" s="1"/>
      </tp>
      <tp t="s">
        <v/>
        <stp/>
        <stp>MsnMoneyQuotes2</stp>
        <stp>151.1.RIO.LON</stp>
        <stp>rtd_LastMessage</stp>
        <tr r="AM15" s="1"/>
      </tp>
      <tp t="e">
        <v>#N/A</v>
        <stp/>
        <stp>MsnMoneyQuotes2</stp>
        <stp>151.10.UKX</stp>
        <stp>Market Cap</stp>
        <tr r="Z11" s="1"/>
      </tp>
      <tp t="s">
        <v>Alphabet Inc</v>
        <stp/>
        <stp>MsnMoneyQuotes2</stp>
        <stp>GOOG</stp>
        <stp>Short Name</stp>
        <tr r="AF6" s="1"/>
      </tp>
      <tp>
        <v>73155</v>
        <stp/>
        <stp>MsnMoneyQuotes2</stp>
        <stp>200.1.CBK.FRA</stp>
        <stp>Volume</stp>
        <tr r="L19" s="1"/>
      </tp>
      <tp>
        <v>0</v>
        <stp/>
        <stp>MsnMoneyQuotes2</stp>
        <stp>213.10.DAX</stp>
        <stp>Last:tick</stp>
        <tr r="E18" s="1"/>
      </tp>
      <tp>
        <v>1.1623000000000001E-2</v>
        <stp/>
        <stp>MsnMoneyQuotes2</stp>
        <stp>ORCL</stp>
        <stp>ChangeInPercent</stp>
        <tr r="H8" s="1"/>
      </tp>
      <tp>
        <v>3.259999999999998</v>
        <stp/>
        <stp>MsnMoneyQuotes2</stp>
        <stp>ORCL</stp>
        <stp>ChangeFromYearLow</stp>
        <tr r="S8" s="1"/>
      </tp>
      <tp>
        <v>46.380000000000024</v>
        <stp/>
        <stp>MsnMoneyQuotes2</stp>
        <stp>AAPL</stp>
        <stp>ChangeFromYearLow</stp>
        <tr r="S4" s="1"/>
      </tp>
      <tp t="s">
        <v>GBP</v>
        <stp/>
        <stp>MsnMoneyQuotes2</stp>
        <stp>151.10.UKX</stp>
        <stp>Currency</stp>
        <tr r="AI11" s="1"/>
      </tp>
      <tp>
        <v>5.0900000000000001E-4</v>
        <stp/>
        <stp>MsnMoneyQuotes2</stp>
        <stp>MSFT</stp>
        <stp>ChangeInPercent</stp>
        <tr r="H7" s="1"/>
      </tp>
      <tp>
        <v>-8.7999999999999995E-2</v>
        <stp/>
        <stp>MsnMoneyQuotes2</stp>
        <stp>200.1.EOAN.FRA</stp>
        <stp>Change</stp>
        <tr r="G20" s="1"/>
      </tp>
      <tp>
        <v>-1.1430000000000001E-2</v>
        <stp/>
        <stp>MsnMoneyQuotes2</stp>
        <stp>160.1.BNP.PAR</stp>
        <stp>ChangeInPercent</stp>
        <tr r="H22" s="1"/>
      </tp>
      <tp>
        <v>46.49</v>
        <stp/>
        <stp>MsnMoneyQuotes2</stp>
        <stp>ORCL</stp>
        <stp>Open</stp>
        <tr r="I8" s="1"/>
      </tp>
      <tp>
        <v>39.08</v>
        <stp/>
        <stp>MsnMoneyQuotes2</stp>
        <stp>127.1.EMA.TSE</stp>
        <stp>YearLow</stp>
        <tr r="P10" s="1"/>
      </tp>
      <tp t="s">
        <v/>
        <stp/>
        <stp>MsnMoneyQuotes2</stp>
        <stp>160.1.ACA.PAR</stp>
        <stp>rtd_LastMessage</stp>
        <tr r="AM21" s="1"/>
      </tp>
      <tp>
        <v>-1.7260000000000001E-3</v>
        <stp/>
        <stp>MsnMoneyQuotes2</stp>
        <stp>127.1.ABX.TSE</stp>
        <stp>ChangeInPercent</stp>
        <tr r="H9" s="1"/>
      </tp>
      <tp t="s">
        <v/>
        <stp/>
        <stp>MsnMoneyQuotes2</stp>
        <stp>160.1.AIR.PAR</stp>
        <stp>rtd_LastMessage</stp>
        <tr r="AM24" s="1"/>
      </tp>
      <tp>
        <v>1249137</v>
        <stp/>
        <stp>MsnMoneyQuotes2</stp>
        <stp>127.1.ABX.TSE</stp>
        <stp>Volume</stp>
        <tr r="L9" s="1"/>
      </tp>
      <tp>
        <v>560717</v>
        <stp/>
        <stp>MsnMoneyQuotes2</stp>
        <stp>127.1.EMA.TSE</stp>
        <stp>Volume</stp>
        <tr r="L10" s="1"/>
      </tp>
      <tp>
        <v>0.29547014413200001</v>
        <stp/>
        <stp>MsnMoneyQuotes2</stp>
        <stp>151.1.GLEN.LON</stp>
        <stp>YRR</stp>
        <tr r="W12" s="1"/>
      </tp>
      <tp>
        <v>-3.2051281999999999</v>
        <stp/>
        <stp>MsnMoneyQuotes2</stp>
        <stp>151.1.GLEN.LON</stp>
        <stp>YTD</stp>
        <tr r="X12" s="1"/>
      </tp>
      <tp t="s">
        <v>GBR</v>
        <stp/>
        <stp>MsnMoneyQuotes2</stp>
        <stp>151.1.BARC.LON</stp>
        <stp>Market</stp>
        <tr r="AH13" s="1"/>
      </tp>
      <tp>
        <v>0.9</v>
        <stp/>
        <stp>MsnMoneyQuotes2</stp>
        <stp>151.1.GLEN.LON</stp>
        <stp>Change</stp>
        <tr r="G12" s="1"/>
      </tp>
      <tp t="s">
        <v/>
        <stp/>
        <stp>MsnMoneyQuotes2</stp>
        <stp>MSFT</stp>
        <stp>rtd_LastMessage</stp>
        <tr r="AM7" s="1"/>
      </tp>
      <tp>
        <v>-9.777000000000001E-3</v>
        <stp/>
        <stp>MsnMoneyQuotes2</stp>
        <stp>160.1.ACA.PAR</stp>
        <stp>ChangeInPercent</stp>
        <tr r="H21" s="1"/>
      </tp>
      <tp t="s">
        <v/>
        <stp/>
        <stp>MsnMoneyQuotes2</stp>
        <stp>127.1.ABX.TSE</stp>
        <stp>rtd_LastMessage</stp>
        <tr r="AM9" s="1"/>
      </tp>
      <tp>
        <v>-1.423E-3</v>
        <stp/>
        <stp>MsnMoneyQuotes2</stp>
        <stp>160.1.AIR.PAR</stp>
        <stp>ChangeInPercent</stp>
        <tr r="H24" s="1"/>
      </tp>
      <tp>
        <v>57.94</v>
        <stp/>
        <stp>MsnMoneyQuotes2</stp>
        <stp>146.1.RIO.ASX</stp>
        <stp>YearLow</stp>
        <tr r="P17" s="1"/>
      </tp>
      <tp t="s">
        <v/>
        <stp/>
        <stp>MsnMoneyQuotes2</stp>
        <stp>160.1.BNP.PAR</stp>
        <stp>rtd_LastMessage</stp>
        <tr r="AM22" s="1"/>
      </tp>
      <tp>
        <v>0.75453476851851853</v>
        <stp/>
        <stp>MsnMoneyQuotes2</stp>
        <stp>FB</stp>
        <stp>rtd_LastUpdateTime</stp>
        <tr r="AP5" s="1"/>
      </tp>
      <tp t="s">
        <v/>
        <stp/>
        <stp>MsnMoneyQuotes2</stp>
        <stp>ORCL</stp>
        <stp>rtd_LastMessage</stp>
        <tr r="AM8" s="1"/>
      </tp>
      <tp t="s">
        <v>Apple Inc</v>
        <stp/>
        <stp>MsnMoneyQuotes2</stp>
        <stp>AAPL</stp>
        <stp>Name</stp>
        <tr r="AE4" s="1"/>
      </tp>
      <tp>
        <v>188.58</v>
        <stp/>
        <stp>MsnMoneyQuotes2</stp>
        <stp>AAPL</stp>
        <stp>Last</stp>
        <tr r="F4" s="1"/>
      </tp>
      <tp>
        <v>13706940</v>
        <stp/>
        <stp>MsnMoneyQuotes2</stp>
        <stp>146.1.BHP.ASX</stp>
        <stp>Volume</stp>
        <tr r="L16" s="1"/>
      </tp>
      <tp>
        <v>0</v>
        <stp/>
        <stp>MsnMoneyQuotes2</stp>
        <stp>151.10.UKX</stp>
        <stp>Last:tick</stp>
        <tr r="E11" s="1"/>
      </tp>
      <tp t="s">
        <v>Paris</v>
        <stp/>
        <stp>MsnMoneyQuotes2</stp>
        <stp>160.1.FP.PAR</stp>
        <stp>Stock Exchange</stp>
        <tr r="AG23" s="1"/>
      </tp>
      <tp>
        <v>4025351</v>
        <stp/>
        <stp>MsnMoneyQuotes2</stp>
        <stp>146.1.RIO.ASX</stp>
        <stp>Volume</stp>
        <tr r="L17" s="1"/>
      </tp>
      <tp t="s">
        <v>DEU</v>
        <stp/>
        <stp>MsnMoneyQuotes2</stp>
        <stp>200.1.EOAN.FRA</stp>
        <stp>Market</stp>
        <tr r="AH20" s="1"/>
      </tp>
      <tp>
        <v>43.74</v>
        <stp/>
        <stp>MsnMoneyQuotes2</stp>
        <stp>ORCL</stp>
        <stp>YearLow</stp>
        <tr r="P8" s="1"/>
      </tp>
      <tp t="s">
        <v>Equity</v>
        <stp/>
        <stp>MsnMoneyQuotes2</stp>
        <stp>GOOG</stp>
        <stp>Type</stp>
        <tr r="AK6" s="1"/>
      </tp>
      <tp>
        <v>98.3</v>
        <stp/>
        <stp>MsnMoneyQuotes2</stp>
        <stp>MSFT</stp>
        <stp>Open</stp>
        <tr r="I7" s="1"/>
      </tp>
      <tp>
        <v>10003567</v>
        <stp/>
        <stp>MsnMoneyQuotes2</stp>
        <stp>151.1.BLT.LON</stp>
        <stp>Volume</stp>
        <tr r="L14" s="1"/>
      </tp>
      <tp>
        <v>3995330</v>
        <stp/>
        <stp>MsnMoneyQuotes2</stp>
        <stp>151.1.RIO.LON</stp>
        <stp>Volume</stp>
        <tr r="L15" s="1"/>
      </tp>
      <tp>
        <v>68.02</v>
        <stp/>
        <stp>MsnMoneyQuotes2</stp>
        <stp>MSFT</stp>
        <stp>YearLow</stp>
        <tr r="P7" s="1"/>
      </tp>
      <tp>
        <v>0</v>
        <stp/>
        <stp>MsnMoneyQuotes2</stp>
        <stp>151.10.UKX</stp>
        <stp>AverageDailyVolume</stp>
        <tr r="V11" s="1"/>
      </tp>
      <tp t="s">
        <v>Microsoft Corporation</v>
        <stp/>
        <stp>MsnMoneyQuotes2</stp>
        <stp>MSFT</stp>
        <stp>Short Name</stp>
        <tr r="AF7" s="1"/>
      </tp>
      <tp>
        <v>58.33</v>
        <stp/>
        <stp>MsnMoneyQuotes2</stp>
        <stp>160.1.BNP.PAR</stp>
        <stp>YearLow</stp>
        <tr r="P22" s="1"/>
      </tp>
      <tp t="s">
        <v/>
        <stp/>
        <stp>MsnMoneyQuotes2</stp>
        <stp>146.1.RIO.ASX</stp>
        <stp>rtd_LastMessage</stp>
        <tr r="AM17" s="1"/>
      </tp>
      <tp>
        <v>2.9629999999999999E-3</v>
        <stp/>
        <stp>MsnMoneyQuotes2</stp>
        <stp>127.1.EMA.TSE</stp>
        <stp>ChangeInPercent</stp>
        <tr r="H10" s="1"/>
      </tp>
      <tp>
        <v>14.26</v>
        <stp/>
        <stp>MsnMoneyQuotes2</stp>
        <stp>127.1.ABX.TSE</stp>
        <stp>YearLow</stp>
        <tr r="P9" s="1"/>
      </tp>
      <tp>
        <v>1281193</v>
        <stp/>
        <stp>MsnMoneyQuotes2</stp>
        <stp>160.1.AIR.PAR</stp>
        <stp>Volume</stp>
        <tr r="L24" s="1"/>
      </tp>
      <tp>
        <v>9150669</v>
        <stp/>
        <stp>MsnMoneyQuotes2</stp>
        <stp>160.1.ACA.PAR</stp>
        <stp>Volume</stp>
        <tr r="L21" s="1"/>
      </tp>
      <tp>
        <v>5661706</v>
        <stp/>
        <stp>MsnMoneyQuotes2</stp>
        <stp>160.1.BNP.PAR</stp>
        <stp>Volume</stp>
        <tr r="L22" s="1"/>
      </tp>
      <tp>
        <v>68.42</v>
        <stp/>
        <stp>MsnMoneyQuotes2</stp>
        <stp>160.1.AIR.PAR</stp>
        <stp>YearLow</stp>
        <tr r="P24" s="1"/>
      </tp>
      <tp>
        <v>12.4414814815</v>
        <stp/>
        <stp>MsnMoneyQuotes2</stp>
        <stp>160.1.ACA.PAR</stp>
        <stp>YearLow</stp>
        <tr r="P21" s="1"/>
      </tp>
      <tp t="s">
        <v/>
        <stp/>
        <stp>MsnMoneyQuotes2</stp>
        <stp>127.1.EMA.TSE</stp>
        <stp>rtd_LastMessage</stp>
        <tr r="AM10" s="1"/>
      </tp>
      <tp>
        <v>-8.8190000000000004E-3</v>
        <stp/>
        <stp>MsnMoneyQuotes2</stp>
        <stp>146.1.RIO.ASX</stp>
        <stp>ChangeInPercent</stp>
        <tr r="H17" s="1"/>
      </tp>
      <tp>
        <v>0.9</v>
        <stp/>
        <stp>MsnMoneyQuotes2</stp>
        <stp>151.1.BARC.LON</stp>
        <stp>Change</stp>
        <tr r="G13" s="1"/>
      </tp>
      <tp t="s">
        <v>GBR</v>
        <stp/>
        <stp>MsnMoneyQuotes2</stp>
        <stp>151.1.GLEN.LON</stp>
        <stp>Market</stp>
        <tr r="AH12" s="1"/>
      </tp>
      <tp>
        <v>0</v>
        <stp/>
        <stp>MsnMoneyQuotes2</stp>
        <stp>213.10.DAX</stp>
        <stp>AverageDailyVolume</stp>
        <tr r="V18" s="1"/>
      </tp>
      <tp t="s">
        <v>Oracle Corporation</v>
        <stp/>
        <stp>MsnMoneyQuotes2</stp>
        <stp>ORCL</stp>
        <stp>Short Name</stp>
        <tr r="AF8" s="1"/>
      </tp>
      <tp t="s">
        <v>MSFT</v>
        <stp/>
        <stp>MsnMoneyQuotes2</stp>
        <stp>MSFT</stp>
        <stp>Symbol</stp>
        <tr r="AC7" s="1"/>
      </tp>
      <tp>
        <v>98.98</v>
        <stp/>
        <stp>MsnMoneyQuotes2</stp>
        <stp>MSFT</stp>
        <stp>YearHigh</stp>
        <tr r="O7" s="1"/>
      </tp>
      <tp>
        <v>0.43</v>
        <stp/>
        <stp>MsnMoneyQuotes2</stp>
        <stp>AAPL</stp>
        <stp>Change</stp>
        <tr r="G4" s="1"/>
      </tp>
      <tp t="e">
        <v>#N/A</v>
        <stp/>
        <stp>MsnMoneyQuotes2</stp>
        <stp>FB</stp>
        <stp>DividendShare</stp>
        <tr r="AB5" s="1"/>
      </tp>
      <tp>
        <v>0.52643869891576311</v>
        <stp/>
        <stp>MsnMoneyQuotes2</stp>
        <stp>200.1.EOAN.FRA</stp>
        <stp>PercentChangeFromYearLow</stp>
        <tr r="U20" s="1"/>
      </tp>
      <tp t="s">
        <v>USD</v>
        <stp/>
        <stp>MsnMoneyQuotes2</stp>
        <stp>AAPL</stp>
        <stp>Currency</stp>
        <tr r="AI4" s="1"/>
      </tp>
      <tp>
        <v>573.45000000000005</v>
        <stp/>
        <stp>MsnMoneyQuotes2</stp>
        <stp>151.1.BLT.LON</stp>
        <stp>ChangeFromYearLow</stp>
        <tr r="S14" s="1"/>
      </tp>
      <tp t="s">
        <v>ORCL</v>
        <stp/>
        <stp>MsnMoneyQuotes2</stp>
        <stp>ORCL</stp>
        <stp>Symbol</stp>
        <tr r="AC8" s="1"/>
      </tp>
      <tp t="s">
        <v>126.1.FB.NAS</v>
        <stp/>
        <stp>MsnMoneyQuotes2</stp>
        <stp>FB</stp>
        <stp>MSN Symbol</stp>
        <tr r="AD5" s="1"/>
      </tp>
      <tp>
        <v>13002.47</v>
        <stp/>
        <stp>MsnMoneyQuotes2</stp>
        <stp>213.10.DAX</stp>
        <stp>High</stp>
        <tr r="J18" s="1"/>
      </tp>
      <tp>
        <v>0.49909338168631018</v>
        <stp/>
        <stp>MsnMoneyQuotes2</stp>
        <stp>146.1.BHP.ASX</stp>
        <stp>PercentChangeFromYearLow</stp>
        <tr r="U16" s="1"/>
      </tp>
      <tp>
        <v>0.82976851851851852</v>
        <stp/>
        <stp>MsnMoneyQuotes2</stp>
        <stp>FB</stp>
        <stp>LastTradeTime</stp>
        <tr r="D5" s="1"/>
      </tp>
      <tp t="s">
        <v>USA</v>
        <stp/>
        <stp>MsnMoneyQuotes2</stp>
        <stp>GOOG</stp>
        <stp>Market</stp>
        <tr r="AH6" s="1"/>
      </tp>
      <tp t="s">
        <v>FTSE 100</v>
        <stp/>
        <stp>MsnMoneyQuotes2</stp>
        <stp>151.10.UKX</stp>
        <stp>Name</stp>
        <tr r="AE11" s="1"/>
      </tp>
      <tp>
        <v>7730.28</v>
        <stp/>
        <stp>MsnMoneyQuotes2</stp>
        <stp>151.10.UKX</stp>
        <stp>Last</stp>
        <tr r="F11" s="1"/>
      </tp>
      <tp>
        <v>0</v>
        <stp/>
        <stp>MsnMoneyQuotes2</stp>
        <stp>151.10.UKX</stp>
        <stp>rtd_LastError</stp>
        <tr r="AL11" s="1"/>
      </tp>
      <tp>
        <v>0.4354504659993097</v>
        <stp/>
        <stp>MsnMoneyQuotes2</stp>
        <stp>146.1.RIO.ASX</stp>
        <stp>PercentChangeFromYearLow</stp>
        <tr r="U17" s="1"/>
      </tp>
      <tp t="s">
        <v>Equity</v>
        <stp/>
        <stp>MsnMoneyQuotes2</stp>
        <stp>160.1.FP.PAR</stp>
        <stp>Type</stp>
        <tr r="AK23" s="1"/>
      </tp>
      <tp t="e">
        <v>#N/A</v>
        <stp/>
        <stp>MsnMoneyQuotes2</stp>
        <stp>FB</stp>
        <stp>DividendYield</stp>
        <tr r="AA5" s="1"/>
      </tp>
      <tp>
        <v>53.48</v>
        <stp/>
        <stp>MsnMoneyQuotes2</stp>
        <stp>ORCL</stp>
        <stp>YearHigh</stp>
        <tr r="O8" s="1"/>
      </tp>
      <tp t="s">
        <v>USA</v>
        <stp/>
        <stp>MsnMoneyQuotes2</stp>
        <stp>AAPL</stp>
        <stp>Market</stp>
        <tr r="AH4" s="1"/>
      </tp>
      <tp>
        <v>-3.8900000000000006</v>
        <stp/>
        <stp>MsnMoneyQuotes2</stp>
        <stp>160.1.FP.PAR</stp>
        <stp>ChangeFromYearHigh</stp>
        <tr r="R23" s="1"/>
      </tp>
      <tp>
        <v>-3.58</v>
        <stp/>
        <stp>MsnMoneyQuotes2</stp>
        <stp>GOOG</stp>
        <stp>Change</stp>
        <tr r="G6" s="1"/>
      </tp>
      <tp>
        <v>3.0900000000000016</v>
        <stp/>
        <stp>MsnMoneyQuotes2</stp>
        <stp>127.1.ABX.TSE</stp>
        <stp>ChangeFromYearLow</stp>
        <tr r="S9" s="1"/>
      </tp>
      <tp>
        <v>186.33</v>
        <stp/>
        <stp>MsnMoneyQuotes2</stp>
        <stp>FB</stp>
        <stp>High</stp>
        <tr r="J5" s="1"/>
      </tp>
      <tp>
        <v>185.93</v>
        <stp/>
        <stp>MsnMoneyQuotes2</stp>
        <stp>FB</stp>
        <stp>PreviousClose</stp>
        <tr r="N5" s="1"/>
      </tp>
      <tp>
        <v>12.870013</v>
        <stp/>
        <stp>MsnMoneyQuotes2</stp>
        <stp>151.1.GLEN.LON</stp>
        <stp>PERatio</stp>
        <tr r="Y12" s="1"/>
      </tp>
      <tp>
        <v>0</v>
        <stp/>
        <stp>MsnMoneyQuotes2</stp>
        <stp>213.10.DAX</stp>
        <stp>rtd_LastError</stp>
        <tr r="AL18" s="1"/>
      </tp>
      <tp>
        <v>3.9406345957011236E-2</v>
        <stp/>
        <stp>MsnMoneyQuotes2</stp>
        <stp>127.1.EMA.TSE</stp>
        <stp>PercentChangeFromYearLow</stp>
        <tr r="U10" s="1"/>
      </tp>
      <tp t="s">
        <v>E.ON SE NA O.N.</v>
        <stp/>
        <stp>MsnMoneyQuotes2</stp>
        <stp>200.1.EOAN.FRA</stp>
        <stp>Short Name</stp>
        <tr r="AF20" s="1"/>
      </tp>
      <tp>
        <v>0.21851851849999981</v>
        <stp/>
        <stp>MsnMoneyQuotes2</stp>
        <stp>160.1.ACA.PAR</stp>
        <stp>ChangeFromYearLow</stp>
        <tr r="S21" s="1"/>
      </tp>
      <tp>
        <v>0.21669004207573644</v>
        <stp/>
        <stp>MsnMoneyQuotes2</stp>
        <stp>127.1.ABX.TSE</stp>
        <stp>PercentChangeFromYearLow</stp>
        <tr r="U9" s="1"/>
      </tp>
      <tp t="s">
        <v>USA</v>
        <stp/>
        <stp>MsnMoneyQuotes2</stp>
        <stp>MSFT</stp>
        <stp>Market</stp>
        <tr r="AH7" s="1"/>
      </tp>
      <tp>
        <v>1186.8900000000001</v>
        <stp/>
        <stp>MsnMoneyQuotes2</stp>
        <stp>GOOG</stp>
        <stp>YearHigh</stp>
        <tr r="O6" s="1"/>
      </tp>
      <tp>
        <v>0.837565419654972</v>
        <stp/>
        <stp>MsnMoneyQuotes2</stp>
        <stp>200.1.CBK.FRA</stp>
        <stp>PercentChangeFromYearLow</stp>
        <tr r="U19" s="1"/>
      </tp>
      <tp>
        <v>-4.3360000000000003</v>
        <stp/>
        <stp>MsnMoneyQuotes2</stp>
        <stp>200.1.CBK.FRA</stp>
        <stp>ChangeFromYearHigh</stp>
        <tr r="R19" s="1"/>
      </tp>
      <tp t="s">
        <v>GOOG</v>
        <stp/>
        <stp>MsnMoneyQuotes2</stp>
        <stp>GOOG</stp>
        <stp>Symbol</stp>
        <tr r="AC6" s="1"/>
      </tp>
      <tp t="s">
        <v>DAX PERFORMANCE-INDEX</v>
        <stp/>
        <stp>MsnMoneyQuotes2</stp>
        <stp>213.10.DAX</stp>
        <stp>Name</stp>
        <tr r="AE18" s="1"/>
      </tp>
      <tp>
        <v>12938.01</v>
        <stp/>
        <stp>MsnMoneyQuotes2</stp>
        <stp>213.10.DAX</stp>
        <stp>Last</stp>
        <tr r="F18" s="1"/>
      </tp>
      <tp>
        <v>59.523809999999997</v>
        <stp/>
        <stp>MsnMoneyQuotes2</stp>
        <stp>151.1.BARC.LON</stp>
        <stp>PERatio</stp>
        <tr r="Y13" s="1"/>
      </tp>
      <tp>
        <v>43245</v>
        <stp/>
        <stp>MsnMoneyQuotes2</stp>
        <stp>FB</stp>
        <stp>LastTradeDate</stp>
        <tr r="C5" s="1"/>
      </tp>
      <tp t="s">
        <v>USA</v>
        <stp/>
        <stp>MsnMoneyQuotes2</stp>
        <stp>ORCL</stp>
        <stp>Market</stp>
        <tr r="AH8" s="1"/>
      </tp>
      <tp t="s">
        <v>Glencore PLC</v>
        <stp/>
        <stp>MsnMoneyQuotes2</stp>
        <stp>151.1.GLEN.LON</stp>
        <stp>Short Name</stp>
        <tr r="AF12" s="1"/>
      </tp>
      <tp>
        <v>7753.32</v>
        <stp/>
        <stp>MsnMoneyQuotes2</stp>
        <stp>151.10.UKX</stp>
        <stp>High</stp>
        <tr r="J11" s="1"/>
      </tp>
      <tp>
        <v>-8.86</v>
        <stp/>
        <stp>MsnMoneyQuotes2</stp>
        <stp>127.1.EMA.TSE</stp>
        <stp>ChangeFromYearHigh</stp>
        <tr r="R10" s="1"/>
      </tp>
      <tp>
        <v>-5.5649999999999977</v>
        <stp/>
        <stp>MsnMoneyQuotes2</stp>
        <stp>127.1.ABX.TSE</stp>
        <stp>ChangeFromYearHigh</stp>
        <tr r="R9" s="1"/>
      </tp>
      <tp t="s">
        <v>AAPL</v>
        <stp/>
        <stp>MsnMoneyQuotes2</stp>
        <stp>AAPL</stp>
        <stp>Symbol</stp>
        <tr r="AC4" s="1"/>
      </tp>
      <tp>
        <v>0.05</v>
        <stp/>
        <stp>MsnMoneyQuotes2</stp>
        <stp>MSFT</stp>
        <stp>Change</stp>
        <tr r="G7" s="1"/>
      </tp>
      <tp>
        <v>25.230000000000004</v>
        <stp/>
        <stp>MsnMoneyQuotes2</stp>
        <stp>146.1.RIO.ASX</stp>
        <stp>ChangeFromYearLow</stp>
        <tr r="S17" s="1"/>
      </tp>
      <tp t="s">
        <v>UTC+1:00</v>
        <stp/>
        <stp>MsnMoneyQuotes2</stp>
        <stp>151.10.UKX</stp>
        <stp>UTC Offset</stp>
        <tr r="AJ11" s="1"/>
      </tp>
      <tp>
        <v>-165</v>
        <stp/>
        <stp>MsnMoneyQuotes2</stp>
        <stp>151.1.RIO.LON</stp>
        <stp>ChangeFromYearHigh</stp>
        <tr r="R15" s="1"/>
      </tp>
      <tp>
        <v>-91.599999999999909</v>
        <stp/>
        <stp>MsnMoneyQuotes2</stp>
        <stp>151.1.BLT.LON</stp>
        <stp>ChangeFromYearHigh</stp>
        <tr r="R14" s="1"/>
      </tp>
      <tp>
        <v>51.82</v>
        <stp/>
        <stp>MsnMoneyQuotes2</stp>
        <stp>160.1.FP.PAR</stp>
        <stp>Open</stp>
        <tr r="I23" s="1"/>
      </tp>
      <tp>
        <v>-3.9200000000000017</v>
        <stp/>
        <stp>MsnMoneyQuotes2</stp>
        <stp>146.1.RIO.ASX</stp>
        <stp>ChangeFromYearHigh</stp>
        <tr r="R17" s="1"/>
      </tp>
      <tp>
        <v>-1.5600000000000023</v>
        <stp/>
        <stp>MsnMoneyQuotes2</stp>
        <stp>146.1.BHP.ASX</stp>
        <stp>ChangeFromYearHigh</stp>
        <tr r="R16" s="1"/>
      </tp>
      <tp>
        <v>0.1630005640157923</v>
        <stp/>
        <stp>MsnMoneyQuotes2</stp>
        <stp>151.1.BARC.LON</stp>
        <stp>PercentChangeFromYearLow</stp>
        <tr r="U13" s="1"/>
      </tp>
      <tp>
        <v>0.54</v>
        <stp/>
        <stp>MsnMoneyQuotes2</stp>
        <stp>ORCL</stp>
        <stp>Change</stp>
        <tr r="G8" s="1"/>
      </tp>
      <tp t="s">
        <v>Barclays PLC</v>
        <stp/>
        <stp>MsnMoneyQuotes2</stp>
        <stp>151.1.BARC.LON</stp>
        <stp>Short Name</stp>
        <tr r="AF13" s="1"/>
      </tp>
      <tp>
        <v>184.92</v>
        <stp/>
        <stp>MsnMoneyQuotes2</stp>
        <stp>FB</stp>
        <stp>Last</stp>
        <tr r="F5" s="1"/>
      </tp>
      <tp t="s">
        <v>Facebook Inc</v>
        <stp/>
        <stp>MsnMoneyQuotes2</stp>
        <stp>FB</stp>
        <stp>Name</stp>
        <tr r="AE5" s="1"/>
      </tp>
      <tp>
        <v>4.7915669999999997</v>
        <stp/>
        <stp>MsnMoneyQuotes2</stp>
        <stp>200.1.EOAN.FRA</stp>
        <stp>PERatio</stp>
        <tr r="Y20" s="1"/>
      </tp>
      <tp t="s">
        <v>UTC+2:00</v>
        <stp/>
        <stp>MsnMoneyQuotes2</stp>
        <stp>213.10.DAX</stp>
        <stp>UTC Offset</stp>
        <tr r="AJ18" s="1"/>
      </tp>
      <tp>
        <v>43246.754534768515</v>
        <stp/>
        <stp>MsnMoneyQuotes2</stp>
        <stp>FB</stp>
        <stp>rtd_LastUpdate</stp>
        <tr r="AN5" s="1"/>
      </tp>
      <tp>
        <v>-8.6300000000000026</v>
        <stp/>
        <stp>MsnMoneyQuotes2</stp>
        <stp>160.1.BNP.PAR</stp>
        <stp>ChangeFromYearHigh</stp>
        <tr r="R22" s="1"/>
      </tp>
      <tp>
        <v>-2.8900000000000006</v>
        <stp/>
        <stp>MsnMoneyQuotes2</stp>
        <stp>160.1.AIR.PAR</stp>
        <stp>ChangeFromYearHigh</stp>
        <tr r="R24" s="1"/>
      </tp>
      <tp>
        <v>-2.4344444444000004</v>
        <stp/>
        <stp>MsnMoneyQuotes2</stp>
        <stp>160.1.ACA.PAR</stp>
        <stp>ChangeFromYearHigh</stp>
        <tr r="R21" s="1"/>
      </tp>
      <tp>
        <v>-5.4320000000000002E-3</v>
        <stp/>
        <stp>MsnMoneyQuotes2</stp>
        <stp>FB</stp>
        <stp>ChangeInPercent</stp>
        <tr r="H5" s="1"/>
      </tp>
      <tp>
        <v>-39.399999999999977</v>
        <stp/>
        <stp>MsnMoneyQuotes2</stp>
        <stp>151.1.GLEN.LON</stp>
        <stp>ChangeFromYearHigh</stp>
        <tr r="R12" s="1"/>
      </tp>
      <tp t="s">
        <v>BARRICK GOLD CORPORATION</v>
        <stp/>
        <stp>MsnMoneyQuotes2</stp>
        <stp>127.1.ABX.TSE</stp>
        <stp>Short Name</stp>
        <tr r="AF9" s="1"/>
      </tp>
      <tp t="s">
        <v>EMERA INCORPORATED</v>
        <stp/>
        <stp>MsnMoneyQuotes2</stp>
        <stp>127.1.EMA.TSE</stp>
        <stp>Short Name</stp>
        <tr r="AF10" s="1"/>
      </tp>
      <tp>
        <v>43246.754547939818</v>
        <stp/>
        <stp>MsnMoneyQuotes2</stp>
        <stp>151.10.UKX</stp>
        <stp>rtd_LastUpdate</stp>
        <tr r="AN11" s="1"/>
      </tp>
      <tp>
        <v>8.8350000000000009</v>
        <stp/>
        <stp>MsnMoneyQuotes2</stp>
        <stp>160.1.FP.PAR</stp>
        <stp>ChangeFromYearLow</stp>
        <tr r="S23" s="1"/>
      </tp>
      <tp>
        <v>0.43539900613855587</v>
        <stp/>
        <stp>MsnMoneyQuotes2</stp>
        <stp>160.1.AIR.PAR</stp>
        <stp>PercentChangeFromYearLow</stp>
        <tr r="U24" s="1"/>
      </tp>
      <tp>
        <v>43245</v>
        <stp/>
        <stp>MsnMoneyQuotes2</stp>
        <stp>213.10.DAX</stp>
        <stp>LastTradeDate</stp>
        <tr r="C18" s="1"/>
      </tp>
      <tp t="s">
        <v>USD</v>
        <stp/>
        <stp>MsnMoneyQuotes2</stp>
        <stp>ORCL</stp>
        <stp>Currency</stp>
        <tr r="AI8" s="1"/>
      </tp>
      <tp>
        <v>7716.74</v>
        <stp/>
        <stp>MsnMoneyQuotes2</stp>
        <stp>151.10.UKX</stp>
        <stp>Open</stp>
        <tr r="I11" s="1"/>
      </tp>
      <tp>
        <v>4.3210000000000006</v>
        <stp/>
        <stp>MsnMoneyQuotes2</stp>
        <stp>200.1.CBK.FRA</stp>
        <stp>ChangeFromYearLow</stp>
        <tr r="S19" s="1"/>
      </tp>
      <tp t="e">
        <v>#N/A</v>
        <stp/>
        <stp>MsnMoneyQuotes2</stp>
        <stp>213.10.DAX</stp>
        <stp>Type</stp>
        <tr r="AK18" s="1"/>
      </tp>
      <tp>
        <v>103.065</v>
        <stp/>
        <stp>MsnMoneyQuotes2</stp>
        <stp>151.1.GLEN.LON</stp>
        <stp>ChangeFromYearLow</stp>
        <tr r="S12" s="1"/>
      </tp>
      <tp t="s">
        <v>COMMERZBANK AG</v>
        <stp/>
        <stp>MsnMoneyQuotes2</stp>
        <stp>200.1.CBK.FRA</stp>
        <stp>Short Name</stp>
        <tr r="AF19" s="1"/>
      </tp>
      <tp t="s">
        <v>NASDAQ</v>
        <stp/>
        <stp>MsnMoneyQuotes2</stp>
        <stp>AAPL</stp>
        <stp>Stock Exchange</stp>
        <tr r="AG4" s="1"/>
      </tp>
      <tp>
        <v>-1.0679999999999996</v>
        <stp/>
        <stp>MsnMoneyQuotes2</stp>
        <stp>200.1.EOAN.FRA</stp>
        <stp>ChangeFromYearHigh</stp>
        <tr r="R20" s="1"/>
      </tp>
      <tp t="s">
        <v/>
        <stp/>
        <stp>MsnMoneyQuotes2</stp>
        <stp>FB</stp>
        <stp>rtd_LastMessage</stp>
        <tr r="AM5" s="1"/>
      </tp>
      <tp>
        <v>43246.754521539355</v>
        <stp/>
        <stp>MsnMoneyQuotes2</stp>
        <stp>213.10.DAX</stp>
        <stp>rtd_LastUpdate</stp>
        <tr r="AN18" s="1"/>
      </tp>
      <tp t="s">
        <v>UTC-04:00</v>
        <stp/>
        <stp>MsnMoneyQuotes2</stp>
        <stp>FB</stp>
        <stp>UTC Offset</stp>
        <tr r="AJ5" s="1"/>
      </tp>
      <tp>
        <v>11.010000000000002</v>
        <stp/>
        <stp>MsnMoneyQuotes2</stp>
        <stp>146.1.BHP.ASX</stp>
        <stp>ChangeFromYearLow</stp>
        <tr r="S16" s="1"/>
      </tp>
      <tp>
        <v>52.16</v>
        <stp/>
        <stp>MsnMoneyQuotes2</stp>
        <stp>160.1.FP.PAR</stp>
        <stp>High</stp>
        <tr r="J23" s="1"/>
      </tp>
      <tp>
        <v>144.56</v>
        <stp/>
        <stp>MsnMoneyQuotes2</stp>
        <stp>FB</stp>
        <stp>YearLow</stp>
        <tr r="P5" s="1"/>
      </tp>
      <tp t="s">
        <v>AIRBUS</v>
        <stp/>
        <stp>MsnMoneyQuotes2</stp>
        <stp>160.1.AIR.PAR</stp>
        <stp>Short Name</stp>
        <tr r="AF24" s="1"/>
      </tp>
      <tp t="s">
        <v>CREDIT AGRICOLE</v>
        <stp/>
        <stp>MsnMoneyQuotes2</stp>
        <stp>160.1.ACA.PAR</stp>
        <stp>Short Name</stp>
        <tr r="AF21" s="1"/>
      </tp>
      <tp t="s">
        <v>BNP PARIBAS ACT.A</v>
        <stp/>
        <stp>MsnMoneyQuotes2</stp>
        <stp>160.1.BNP.PAR</stp>
        <stp>Short Name</stp>
        <tr r="AF22" s="1"/>
      </tp>
      <tp t="s">
        <v>NASDAQ</v>
        <stp/>
        <stp>MsnMoneyQuotes2</stp>
        <stp>GOOG</stp>
        <stp>Stock Exchange</stp>
        <tr r="AG6" s="1"/>
      </tp>
      <tp>
        <v>11354337</v>
        <stp/>
        <stp>MsnMoneyQuotes2</stp>
        <stp>ORCL</stp>
        <stp>Volume</stp>
        <tr r="L8" s="1"/>
      </tp>
      <tp>
        <v>-13.900000000000006</v>
        <stp/>
        <stp>MsnMoneyQuotes2</stp>
        <stp>151.1.BARC.LON</stp>
        <stp>ChangeFromYearHigh</stp>
        <tr r="R13" s="1"/>
      </tp>
      <tp>
        <v>43245</v>
        <stp/>
        <stp>MsnMoneyQuotes2</stp>
        <stp>151.10.UKX</stp>
        <stp>LastTradeDate</stp>
        <tr r="C11" s="1"/>
      </tp>
      <tp>
        <v>190.37</v>
        <stp/>
        <stp>MsnMoneyQuotes2</stp>
        <stp>AAPL</stp>
        <stp>YearHigh</stp>
        <tr r="O4" s="1"/>
      </tp>
      <tp t="s">
        <v>Equity</v>
        <stp/>
        <stp>MsnMoneyQuotes2</stp>
        <stp>FB</stp>
        <stp>Type</stp>
        <tr r="AK5" s="1"/>
      </tp>
      <tp t="s">
        <v>RIO TINTO FPO [RIO]</v>
        <stp/>
        <stp>MsnMoneyQuotes2</stp>
        <stp>146.1.RIO.ASX</stp>
        <stp>Short Name</stp>
        <tr r="AF17" s="1"/>
      </tp>
      <tp t="s">
        <v>BHP BLT FPO [BHP]</v>
        <stp/>
        <stp>MsnMoneyQuotes2</stp>
        <stp>146.1.BHP.ASX</stp>
        <stp>Short Name</stp>
        <tr r="AF16" s="1"/>
      </tp>
      <tp>
        <v>3.7887879307389009E-2</v>
        <stp/>
        <stp>MsnMoneyQuotes2</stp>
        <stp>160.1.BNP.PAR</stp>
        <stp>PercentChangeFromYearLow</stp>
        <tr r="U22" s="1"/>
      </tp>
      <tp t="s">
        <v>USD</v>
        <stp/>
        <stp>MsnMoneyQuotes2</stp>
        <stp>MSFT</stp>
        <stp>Currency</stp>
        <tr r="AI7" s="1"/>
      </tp>
      <tp>
        <v>18363918</v>
        <stp/>
        <stp>MsnMoneyQuotes2</stp>
        <stp>MSFT</stp>
        <stp>Volume</stp>
        <tr r="L7" s="1"/>
      </tp>
      <tp t="s">
        <v>Rio Tinto PLC</v>
        <stp/>
        <stp>MsnMoneyQuotes2</stp>
        <stp>151.1.RIO.LON</stp>
        <stp>Short Name</stp>
        <tr r="AF15" s="1"/>
      </tp>
      <tp t="s">
        <v>Bhp Billiton PLC</v>
        <stp/>
        <stp>MsnMoneyQuotes2</stp>
        <stp>151.1.BLT.LON</stp>
        <stp>Short Name</stp>
        <tr r="AF14" s="1"/>
      </tp>
      <tp>
        <v>3.1559999999999997</v>
        <stp/>
        <stp>MsnMoneyQuotes2</stp>
        <stp>200.1.EOAN.FRA</stp>
        <stp>ChangeFromYearLow</stp>
        <tr r="S20" s="1"/>
      </tp>
      <tp>
        <v>2.2100000000000009</v>
        <stp/>
        <stp>MsnMoneyQuotes2</stp>
        <stp>160.1.BNP.PAR</stp>
        <stp>ChangeFromYearLow</stp>
        <tr r="S22" s="1"/>
      </tp>
      <tp>
        <v>0.73958333333333337</v>
        <stp/>
        <stp>MsnMoneyQuotes2</stp>
        <stp>213.10.DAX</stp>
        <stp>LastTradeTime</stp>
        <tr r="D18" s="1"/>
      </tp>
      <tp t="e">
        <v>#N/A</v>
        <stp/>
        <stp>MsnMoneyQuotes2</stp>
        <stp>151.10.UKX</stp>
        <stp>PreviousClose</stp>
        <tr r="N11" s="1"/>
      </tp>
      <tp>
        <v>1293.5</v>
        <stp/>
        <stp>MsnMoneyQuotes2</stp>
        <stp>151.1.RIO.LON</stp>
        <stp>ChangeFromYearLow</stp>
        <tr r="S15" s="1"/>
      </tp>
      <tp>
        <v>0.51121016269222197</v>
        <stp/>
        <stp>MsnMoneyQuotes2</stp>
        <stp>151.1.BLT.LON</stp>
        <stp>PercentChangeFromYearLow</stp>
        <tr r="U14" s="1"/>
      </tp>
      <tp>
        <v>0.37555340973272361</v>
        <stp/>
        <stp>MsnMoneyQuotes2</stp>
        <stp>151.1.GLEN.LON</stp>
        <stp>PercentChangeFromYearLow</stp>
        <tr r="U12" s="1"/>
      </tp>
      <tp>
        <v>17460963</v>
        <stp/>
        <stp>MsnMoneyQuotes2</stp>
        <stp>AAPL</stp>
        <stp>Volume</stp>
        <tr r="L4" s="1"/>
      </tp>
      <tp>
        <v>12917.15</v>
        <stp/>
        <stp>MsnMoneyQuotes2</stp>
        <stp>213.10.DAX</stp>
        <stp>Open</stp>
        <tr r="I18" s="1"/>
      </tp>
      <tp>
        <v>29.789999999999992</v>
        <stp/>
        <stp>MsnMoneyQuotes2</stp>
        <stp>160.1.AIR.PAR</stp>
        <stp>ChangeFromYearLow</stp>
        <tr r="S24" s="1"/>
      </tp>
      <tp t="e">
        <v>#N/A</v>
        <stp/>
        <stp>MsnMoneyQuotes2</stp>
        <stp>151.10.UKX</stp>
        <stp>Type</stp>
        <tr r="AK11" s="1"/>
      </tp>
      <tp t="e">
        <v>#N/A</v>
        <stp/>
        <stp>MsnMoneyQuotes2</stp>
        <stp>213.10.DAX</stp>
        <stp>DividendShare</stp>
        <tr r="AB18" s="1"/>
      </tp>
      <tp>
        <v>1.7563705642686393E-2</v>
        <stp/>
        <stp>MsnMoneyQuotes2</stp>
        <stp>160.1.ACA.PAR</stp>
        <stp>PercentChangeFromYearLow</stp>
        <tr r="U21" s="1"/>
      </tp>
      <tp t="e">
        <v>#N/A</v>
        <stp/>
        <stp>MsnMoneyQuotes2</stp>
        <stp>151.10.UKX</stp>
        <stp>DividendYield</stp>
        <tr r="AA11" s="1"/>
      </tp>
      <tp t="s">
        <v>Total SA</v>
        <stp/>
        <stp>MsnMoneyQuotes2</stp>
        <stp>160.1.FP.PAR</stp>
        <stp>Name</stp>
        <tr r="AE23" s="1"/>
      </tp>
      <tp>
        <v>51.06</v>
        <stp/>
        <stp>MsnMoneyQuotes2</stp>
        <stp>160.1.FP.PAR</stp>
        <stp>Last</stp>
        <tr r="F23" s="1"/>
      </tp>
      <tp>
        <v>0</v>
        <stp/>
        <stp>MsnMoneyQuotes2</stp>
        <stp>FB</stp>
        <stp>rtd_LastError</stp>
        <tr r="AL5" s="1"/>
      </tp>
      <tp>
        <v>899406</v>
        <stp/>
        <stp>MsnMoneyQuotes2</stp>
        <stp>GOOG</stp>
        <stp>Volume</stp>
        <tr r="L6" s="1"/>
      </tp>
      <tp t="s">
        <v>NYSE</v>
        <stp/>
        <stp>MsnMoneyQuotes2</stp>
        <stp>ORCL</stp>
        <stp>Stock Exchange</stp>
        <tr r="AG8" s="1"/>
      </tp>
      <tp t="s">
        <v>151.10.UKX</v>
        <stp/>
        <stp>MsnMoneyQuotes2</stp>
        <stp>151.10.UKX</stp>
        <stp>MSN Symbol</stp>
        <tr r="AD11" s="1"/>
      </tp>
      <tp>
        <v>0.69130787037037034</v>
        <stp/>
        <stp>MsnMoneyQuotes2</stp>
        <stp>151.10.UKX</stp>
        <stp>LastTradeTime</stp>
        <tr r="D11" s="1"/>
      </tp>
      <tp>
        <v>12855.09</v>
        <stp/>
        <stp>MsnMoneyQuotes2</stp>
        <stp>213.10.DAX</stp>
        <stp>PreviousClose</stp>
        <tr r="N18" s="1"/>
      </tp>
      <tp t="s">
        <v>USD</v>
        <stp/>
        <stp>MsnMoneyQuotes2</stp>
        <stp>GOOG</stp>
        <stp>Currency</stp>
        <tr r="AI6" s="1"/>
      </tp>
      <tp t="s">
        <v>TOTAL</v>
        <stp/>
        <stp>MsnMoneyQuotes2</stp>
        <stp>160.1.FP.PAR</stp>
        <stp>Short Name</stp>
        <tr r="AF23" s="1"/>
      </tp>
      <tp t="s">
        <v>NASDAQ</v>
        <stp/>
        <stp>MsnMoneyQuotes2</stp>
        <stp>MSFT</stp>
        <stp>Stock Exchange</stp>
        <tr r="AG7" s="1"/>
      </tp>
      <tp>
        <v>1.5399999999999991</v>
        <stp/>
        <stp>MsnMoneyQuotes2</stp>
        <stp>127.1.EMA.TSE</stp>
        <stp>ChangeFromYearLow</stp>
        <tr r="S10" s="1"/>
      </tp>
      <tp>
        <v>28.899999999999977</v>
        <stp/>
        <stp>MsnMoneyQuotes2</stp>
        <stp>151.1.BARC.LON</stp>
        <stp>ChangeFromYearLow</stp>
        <tr r="S13" s="1"/>
      </tp>
      <tp t="s">
        <v>213.10.DAX</v>
        <stp/>
        <stp>MsnMoneyQuotes2</stp>
        <stp>213.10.DAX</stp>
        <stp>MSN Symbol</stp>
        <tr r="AD18" s="1"/>
      </tp>
      <tp>
        <v>186.02</v>
        <stp/>
        <stp>MsnMoneyQuotes2</stp>
        <stp>FB</stp>
        <stp>Open</stp>
        <tr r="I5" s="1"/>
      </tp>
      <tp t="e">
        <v>#N/A</v>
        <stp/>
        <stp>MsnMoneyQuotes2</stp>
        <stp>151.10.UKX</stp>
        <stp>DividendShare</stp>
        <tr r="AB11" s="1"/>
      </tp>
      <tp>
        <v>0.43552188552188553</v>
        <stp/>
        <stp>MsnMoneyQuotes2</stp>
        <stp>151.1.RIO.LON</stp>
        <stp>PercentChangeFromYearLow</stp>
        <tr r="U15" s="1"/>
      </tp>
      <tp t="e">
        <v>#N/A</v>
        <stp/>
        <stp>MsnMoneyQuotes2</stp>
        <stp>213.10.DAX</stp>
        <stp>DividendYield</stp>
        <tr r="AA18" s="1"/>
      </tp>
      <tp>
        <v>40.46</v>
        <stp/>
        <stp>MsnMoneyQuotes2</stp>
        <stp>127.1.EMA.TSE</stp>
        <stp>Low</stp>
        <tr r="K10" s="1"/>
      </tp>
      <tp>
        <v>0.7542914467592593</v>
        <stp/>
        <stp>MsnMoneyQuotes2</stp>
        <stp>200.1.EOAN.FRA</stp>
        <stp>rtd_LastUpdateTime</stp>
        <tr r="AP20" s="1"/>
      </tp>
      <tp>
        <v>43246.754468287036</v>
        <stp/>
        <stp>MsnMoneyQuotes2</stp>
        <stp>MSFT</stp>
        <stp>rtd_LastUpdate</stp>
        <tr r="AN7" s="1"/>
      </tp>
      <tp t="s">
        <v>126.1.AAPL.NAS</v>
        <stp/>
        <stp>MsnMoneyQuotes2</stp>
        <stp>AAPL</stp>
        <stp>MSN Symbol</stp>
        <tr r="AD4" s="1"/>
      </tp>
      <tp>
        <v>43245</v>
        <stp/>
        <stp>MsnMoneyQuotes2</stp>
        <stp>MSFT</stp>
        <stp>LastTradeDate</stp>
        <tr r="C7" s="1"/>
      </tp>
      <tp>
        <v>0</v>
        <stp/>
        <stp>MsnMoneyQuotes2</stp>
        <stp>160.1.ACA.PAR</stp>
        <stp>Last:tick</stp>
        <tr r="E21" s="1"/>
      </tp>
      <tp t="s">
        <v>AUD</v>
        <stp/>
        <stp>MsnMoneyQuotes2</stp>
        <stp>146.1.BHP.ASX</stp>
        <stp>Currency</stp>
        <tr r="AI16" s="1"/>
      </tp>
      <tp>
        <v>2416706.8253968256</v>
        <stp/>
        <stp>MsnMoneyQuotes2</stp>
        <stp>127.1.ABX.TSE</stp>
        <stp>AverageDailyVolume</stp>
        <tr r="V9" s="1"/>
      </tp>
      <tp>
        <v>587258.36507936509</v>
        <stp/>
        <stp>MsnMoneyQuotes2</stp>
        <stp>127.1.EMA.TSE</stp>
        <stp>AverageDailyVolume</stp>
        <tr r="V10" s="1"/>
      </tp>
      <tp t="s">
        <v>AUD</v>
        <stp/>
        <stp>MsnMoneyQuotes2</stp>
        <stp>146.1.RIO.ASX</stp>
        <stp>Currency</stp>
        <tr r="AI17" s="1"/>
      </tp>
      <tp>
        <v>43246.754481446762</v>
        <stp/>
        <stp>MsnMoneyQuotes2</stp>
        <stp>ORCL</stp>
        <stp>rtd_LastUpdate</stp>
        <tr r="AN8" s="1"/>
      </tp>
      <tp t="s">
        <v>177.30 - 220.10</v>
        <stp/>
        <stp>MsnMoneyQuotes2</stp>
        <stp>151.1.BARC.LON</stp>
        <stp>YearRange</stp>
        <tr r="Q13" s="1"/>
      </tp>
      <tp t="s">
        <v>39.08 - 49.48</v>
        <stp/>
        <stp>MsnMoneyQuotes2</stp>
        <stp>127.1.EMA.TSE</stp>
        <stp>YearRange</stp>
        <tr r="Q10" s="1"/>
      </tp>
      <tp>
        <v>-1.01</v>
        <stp/>
        <stp>MsnMoneyQuotes2</stp>
        <stp>FB</stp>
        <stp>Change</stp>
        <tr r="G5" s="1"/>
      </tp>
      <tp t="s">
        <v>EUR</v>
        <stp/>
        <stp>MsnMoneyQuotes2</stp>
        <stp>200.1.EOAN.FRA</stp>
        <stp>Currency</stp>
        <tr r="AI20" s="1"/>
      </tp>
      <tp>
        <v>-0.24285402574732698</v>
        <stp/>
        <stp>MsnMoneyQuotes2</stp>
        <stp>127.1.ABX.TSE</stp>
        <stp>PercentChangeFromYearHigh</stp>
        <tr r="T9" s="1"/>
      </tp>
      <tp>
        <v>0.22765444958</v>
        <stp/>
        <stp>MsnMoneyQuotes2</stp>
        <stp>AAPL</stp>
        <stp>YRR</stp>
        <tr r="W4" s="1"/>
      </tp>
      <tp>
        <v>11.434142899999999</v>
        <stp/>
        <stp>MsnMoneyQuotes2</stp>
        <stp>AAPL</stp>
        <stp>YTD</stp>
        <tr r="X4" s="1"/>
      </tp>
      <tp>
        <v>0.75441545138888888</v>
        <stp/>
        <stp>MsnMoneyQuotes2</stp>
        <stp>151.1.GLEN.LON</stp>
        <stp>rtd_LastUpdateTime</stp>
        <tr r="AP12" s="1"/>
      </tp>
      <tp>
        <v>82.9</v>
        <stp/>
        <stp>MsnMoneyQuotes2</stp>
        <stp>146.1.RIO.ASX</stp>
        <stp>Low</stp>
        <tr r="K17" s="1"/>
      </tp>
      <tp>
        <v>0.32616033755274282</v>
        <stp/>
        <stp>MsnMoneyQuotes2</stp>
        <stp>AAPL</stp>
        <stp>PercentChangeFromYearLow</stp>
        <tr r="U4" s="1"/>
      </tp>
      <tp>
        <v>9143210.8852459025</v>
        <stp/>
        <stp>MsnMoneyQuotes2</stp>
        <stp>200.1.CBK.FRA</stp>
        <stp>AverageDailyVolume</stp>
        <tr r="V19" s="1"/>
      </tp>
      <tp t="s">
        <v>17.31 - 17.57</v>
        <stp/>
        <stp>MsnMoneyQuotes2</stp>
        <stp>127.1.ABX.TSE</stp>
        <stp>DaysRange</stp>
        <tr r="M9" s="1"/>
      </tp>
      <tp>
        <v>69.17</v>
        <stp/>
        <stp>MsnMoneyQuotes2</stp>
        <stp>160.1.BNP.PAR</stp>
        <stp>YearHigh</stp>
        <tr r="O22" s="1"/>
      </tp>
      <tp>
        <v>59.81</v>
        <stp/>
        <stp>MsnMoneyQuotes2</stp>
        <stp>160.1.BNP.PAR</stp>
        <stp>Low</stp>
        <tr r="K22" s="1"/>
      </tp>
      <tp>
        <v>0</v>
        <stp/>
        <stp>MsnMoneyQuotes2</stp>
        <stp>213.10.DAX</stp>
        <stp>Volume</stp>
        <tr r="L18" s="1"/>
      </tp>
      <tp>
        <v>17.309999999999999</v>
        <stp/>
        <stp>MsnMoneyQuotes2</stp>
        <stp>127.1.ABX.TSE</stp>
        <stp>Low</stp>
        <tr r="K9" s="1"/>
      </tp>
      <tp>
        <v>97.86</v>
        <stp/>
        <stp>MsnMoneyQuotes2</stp>
        <stp>MSFT</stp>
        <stp>Low</stp>
        <tr r="K7" s="1"/>
      </tp>
      <tp>
        <v>0</v>
        <stp/>
        <stp>MsnMoneyQuotes2</stp>
        <stp>146.1.RIO.ASX</stp>
        <stp>Last:tick</stp>
        <tr r="E17" s="1"/>
      </tp>
      <tp t="s">
        <v>58.33 - 69.17</v>
        <stp/>
        <stp>MsnMoneyQuotes2</stp>
        <stp>160.1.BNP.PAR</stp>
        <stp>YearRange</stp>
        <tr r="Q22" s="1"/>
      </tp>
      <tp t="s">
        <v>1682.00 - 1720.00</v>
        <stp/>
        <stp>MsnMoneyQuotes2</stp>
        <stp>151.1.BLT.LON</stp>
        <stp>DaysRange</stp>
        <tr r="M14" s="1"/>
      </tp>
      <tp>
        <v>101.1</v>
        <stp/>
        <stp>MsnMoneyQuotes2</stp>
        <stp>160.1.AIR.PAR</stp>
        <stp>YearHigh</stp>
        <tr r="O24" s="1"/>
      </tp>
      <tp>
        <v>30.959752000000002</v>
        <stp/>
        <stp>MsnMoneyQuotes2</stp>
        <stp>FB</stp>
        <stp>PERatio</stp>
        <tr r="Y5" s="1"/>
      </tp>
      <tp>
        <v>46.48</v>
        <stp/>
        <stp>MsnMoneyQuotes2</stp>
        <stp>ORCL</stp>
        <stp>Low</stp>
        <tr r="K8" s="1"/>
      </tp>
      <tp t="s">
        <v>6.00 - 10.22</v>
        <stp/>
        <stp>MsnMoneyQuotes2</stp>
        <stp>200.1.EOAN.FRA</stp>
        <stp>YearRange</stp>
        <tr r="Q20" s="1"/>
      </tp>
      <tp>
        <v>5749003.9181141444</v>
        <stp/>
        <stp>MsnMoneyQuotes2</stp>
        <stp>160.1.ACA.PAR</stp>
        <stp>AverageDailyVolume</stp>
        <tr r="V21" s="1"/>
      </tp>
      <tp>
        <v>1729751.5483870967</v>
        <stp/>
        <stp>MsnMoneyQuotes2</stp>
        <stp>160.1.AIR.PAR</stp>
        <stp>AverageDailyVolume</stp>
        <tr r="V24" s="1"/>
      </tp>
      <tp>
        <v>3378817.1935483869</v>
        <stp/>
        <stp>MsnMoneyQuotes2</stp>
        <stp>160.1.BNP.PAR</stp>
        <stp>AverageDailyVolume</stp>
        <tr r="V22" s="1"/>
      </tp>
      <tp>
        <v>0</v>
        <stp/>
        <stp>MsnMoneyQuotes2</stp>
        <stp>GOOG</stp>
        <stp>rtd_LastError</stp>
        <tr r="AL6" s="1"/>
      </tp>
      <tp>
        <v>-5.1264830982762431E-2</v>
        <stp/>
        <stp>MsnMoneyQuotes2</stp>
        <stp>151.1.BLT.LON</stp>
        <stp>PercentChangeFromYearHigh</stp>
        <tr r="T14" s="1"/>
      </tp>
      <tp>
        <v>137767667707</v>
        <stp/>
        <stp>MsnMoneyQuotes2</stp>
        <stp>160.1.FP.PAR</stp>
        <stp>Market Cap</stp>
        <tr r="Z23" s="1"/>
      </tp>
      <tp t="s">
        <v>CAD</v>
        <stp/>
        <stp>MsnMoneyQuotes2</stp>
        <stp>127.1.EMA.TSE</stp>
        <stp>Currency</stp>
        <tr r="AI10" s="1"/>
      </tp>
      <tp>
        <v>0</v>
        <stp/>
        <stp>MsnMoneyQuotes2</stp>
        <stp>151.10.UKX</stp>
        <stp>Volume</stp>
        <tr r="L11" s="1"/>
      </tp>
      <tp>
        <v>0.75445508101851855</v>
        <stp/>
        <stp>MsnMoneyQuotes2</stp>
        <stp>151.1.BARC.LON</stp>
        <stp>rtd_LastUpdateTime</stp>
        <tr r="AP13" s="1"/>
      </tp>
      <tp>
        <v>3.7787341240000001E-3</v>
        <stp/>
        <stp>MsnMoneyQuotes2</stp>
        <stp>200.1.CBK.FRA</stp>
        <stp>YRR</stp>
        <tr r="W19" s="1"/>
      </tp>
      <tp>
        <v>-24.0688827</v>
        <stp/>
        <stp>MsnMoneyQuotes2</stp>
        <stp>200.1.CBK.FRA</stp>
        <stp>YTD</stp>
        <tr r="X19" s="1"/>
      </tp>
      <tp>
        <v>0.34979591836700002</v>
        <stp/>
        <stp>MsnMoneyQuotes2</stp>
        <stp>146.1.BHP.ASX</stp>
        <stp>YRR</stp>
        <tr r="W16" s="1"/>
      </tp>
      <tp>
        <v>11.836320600000001</v>
        <stp/>
        <stp>MsnMoneyQuotes2</stp>
        <stp>146.1.BHP.ASX</stp>
        <stp>YTD</stp>
        <tr r="X16" s="1"/>
      </tp>
      <tp t="s">
        <v>126.1.GOOG.NAS</v>
        <stp/>
        <stp>MsnMoneyQuotes2</stp>
        <stp>GOOG</stp>
        <stp>MSN Symbol</stp>
        <tr r="AD6" s="1"/>
      </tp>
      <tp>
        <v>9897076.7049180325</v>
        <stp/>
        <stp>MsnMoneyQuotes2</stp>
        <stp>151.1.BLT.LON</stp>
        <stp>AverageDailyVolume</stp>
        <tr r="V14" s="1"/>
      </tp>
      <tp t="s">
        <v>68.42 - 101.10</v>
        <stp/>
        <stp>MsnMoneyQuotes2</stp>
        <stp>160.1.AIR.PAR</stp>
        <stp>YearRange</stp>
        <tr r="Q24" s="1"/>
      </tp>
      <tp>
        <v>5221876.8360655736</v>
        <stp/>
        <stp>MsnMoneyQuotes2</stp>
        <stp>151.1.RIO.LON</stp>
        <stp>AverageDailyVolume</stp>
        <tr r="V15" s="1"/>
      </tp>
      <tp>
        <v>97.54</v>
        <stp/>
        <stp>MsnMoneyQuotes2</stp>
        <stp>160.1.AIR.PAR</stp>
        <stp>Low</stp>
        <tr r="K24" s="1"/>
      </tp>
      <tp>
        <v>12.54</v>
        <stp/>
        <stp>MsnMoneyQuotes2</stp>
        <stp>160.1.ACA.PAR</stp>
        <stp>Low</stp>
        <tr r="K21" s="1"/>
      </tp>
      <tp>
        <v>7063306.1129032262</v>
        <stp/>
        <stp>MsnMoneyQuotes2</stp>
        <stp>146.1.BHP.ASX</stp>
        <stp>AverageDailyVolume</stp>
        <tr r="V16" s="1"/>
      </tp>
      <tp t="s">
        <v>2970.00 - 4428.50</v>
        <stp/>
        <stp>MsnMoneyQuotes2</stp>
        <stp>151.1.RIO.LON</stp>
        <stp>YearRange</stp>
        <tr r="Q15" s="1"/>
      </tp>
      <tp>
        <v>1990577.8064516129</v>
        <stp/>
        <stp>MsnMoneyQuotes2</stp>
        <stp>146.1.RIO.ASX</stp>
        <stp>AverageDailyVolume</stp>
        <tr r="V17" s="1"/>
      </tp>
      <tp t="s">
        <v>USA</v>
        <stp/>
        <stp>MsnMoneyQuotes2</stp>
        <stp>FB</stp>
        <stp>Market</stp>
        <tr r="AH5" s="1"/>
      </tp>
      <tp>
        <v>43246</v>
        <stp/>
        <stp>MsnMoneyQuotes2</stp>
        <stp>200.1.EOAN.FRA</stp>
        <stp>rtd_LastUpdateDate</stp>
        <tr r="AO20" s="1"/>
      </tp>
      <tp>
        <v>0.82600694444444445</v>
        <stp/>
        <stp>MsnMoneyQuotes2</stp>
        <stp>MSFT</stp>
        <stp>LastTradeTime</stp>
        <tr r="D7" s="1"/>
      </tp>
      <tp>
        <v>-4.501090825582732E-2</v>
        <stp/>
        <stp>MsnMoneyQuotes2</stp>
        <stp>146.1.RIO.ASX</stp>
        <stp>PercentChangeFromYearHigh</stp>
        <tr r="T17" s="1"/>
      </tp>
      <tp>
        <v>4218</v>
        <stp/>
        <stp>MsnMoneyQuotes2</stp>
        <stp>151.1.RIO.LON</stp>
        <stp>Low</stp>
        <tr r="K15" s="1"/>
      </tp>
      <tp>
        <v>0</v>
        <stp/>
        <stp>MsnMoneyQuotes2</stp>
        <stp>151.1.BLT.LON</stp>
        <stp>Last:tick</stp>
        <tr r="E14" s="1"/>
      </tp>
      <tp t="s">
        <v>82.90 - 83.74</v>
        <stp/>
        <stp>MsnMoneyQuotes2</stp>
        <stp>146.1.RIO.ASX</stp>
        <stp>DaysRange</stp>
        <tr r="M17" s="1"/>
      </tp>
      <tp>
        <v>12714364800</v>
        <stp/>
        <stp>MsnMoneyQuotes2</stp>
        <stp>200.1.CBK.FRA</stp>
        <stp>Market Cap</stp>
        <tr r="Z19" s="1"/>
      </tp>
      <tp>
        <v>43246.754508287035</v>
        <stp/>
        <stp>MsnMoneyQuotes2</stp>
        <stp>GOOG</stp>
        <stp>rtd_LastUpdate</stp>
        <tr r="AN6" s="1"/>
      </tp>
      <tp>
        <v>1.68</v>
        <stp/>
        <stp>MsnMoneyQuotes2</stp>
        <stp>MSFT</stp>
        <stp>DividendShare</stp>
        <tr r="AB7" s="1"/>
      </tp>
      <tp t="s">
        <v>CAD</v>
        <stp/>
        <stp>MsnMoneyQuotes2</stp>
        <stp>127.1.ABX.TSE</stp>
        <stp>Currency</stp>
        <tr r="AI9" s="1"/>
      </tp>
      <tp>
        <v>10.891519199999999</v>
        <stp/>
        <stp>MsnMoneyQuotes2</stp>
        <stp>160.1.FP.PAR</stp>
        <stp>YTD</stp>
        <tr r="X23" s="1"/>
      </tp>
      <tp>
        <v>4428.5</v>
        <stp/>
        <stp>MsnMoneyQuotes2</stp>
        <stp>151.1.RIO.LON</stp>
        <stp>YearHigh</stp>
        <tr r="O15" s="1"/>
      </tp>
      <tp>
        <v>6.9767441860000001E-2</v>
        <stp/>
        <stp>MsnMoneyQuotes2</stp>
        <stp>160.1.FP.PAR</stp>
        <stp>YRR</stp>
        <tr r="W23" s="1"/>
      </tp>
      <tp>
        <v>43246</v>
        <stp/>
        <stp>MsnMoneyQuotes2</stp>
        <stp>151.1.GLEN.LON</stp>
        <stp>rtd_LastUpdateDate</stp>
        <tr r="AO12" s="1"/>
      </tp>
      <tp>
        <v>19942198550</v>
        <stp/>
        <stp>MsnMoneyQuotes2</stp>
        <stp>127.1.ABX.TSE</stp>
        <stp>Market Cap</stp>
        <tr r="Z9" s="1"/>
      </tp>
      <tp>
        <v>9313008000</v>
        <stp/>
        <stp>MsnMoneyQuotes2</stp>
        <stp>127.1.EMA.TSE</stp>
        <stp>Market Cap</stp>
        <tr r="Z10" s="1"/>
      </tp>
      <tp t="e">
        <v>#N/A</v>
        <stp/>
        <stp>MsnMoneyQuotes2</stp>
        <stp>151.10.UKX</stp>
        <stp>YRR</stp>
        <tr r="W11" s="1"/>
      </tp>
      <tp t="s">
        <v>EUR</v>
        <stp/>
        <stp>MsnMoneyQuotes2</stp>
        <stp>200.1.CBK.FRA</stp>
        <stp>Currency</stp>
        <tr r="AI19" s="1"/>
      </tp>
      <tp t="e">
        <v>#N/A</v>
        <stp/>
        <stp>MsnMoneyQuotes2</stp>
        <stp>151.10.UKX</stp>
        <stp>YTD</stp>
        <tr r="X11" s="1"/>
      </tp>
      <tp t="s">
        <v>Xetra</v>
        <stp/>
        <stp>MsnMoneyQuotes2</stp>
        <stp>213.10.DAX</stp>
        <stp>Stock Exchange</stp>
        <tr r="AG18" s="1"/>
      </tp>
      <tp>
        <v>43246.754318680556</v>
        <stp/>
        <stp>MsnMoneyQuotes2</stp>
        <stp>AAPL</stp>
        <stp>rtd_LastUpdate</stp>
        <tr r="AN4" s="1"/>
      </tp>
      <tp>
        <v>0.40157089706500004</v>
        <stp/>
        <stp>MsnMoneyQuotes2</stp>
        <stp>151.1.BLT.LON</stp>
        <stp>YRR</stp>
        <tr r="W14" s="1"/>
      </tp>
      <tp>
        <v>11.3431856</v>
        <stp/>
        <stp>MsnMoneyQuotes2</stp>
        <stp>151.1.BLT.LON</stp>
        <stp>YTD</stp>
        <tr r="X14" s="1"/>
      </tp>
      <tp t="s">
        <v>126.1.MSFT.NAS</v>
        <stp/>
        <stp>MsnMoneyQuotes2</stp>
        <stp>MSFT</stp>
        <stp>MSN Symbol</stp>
        <tr r="AD7" s="1"/>
      </tp>
      <tp t="s">
        <v>42.23 - 54.95</v>
        <stp/>
        <stp>MsnMoneyQuotes2</stp>
        <stp>160.1.FP.PAR</stp>
        <stp>YearRange</stp>
        <tr r="Q23" s="1"/>
      </tp>
      <tp>
        <v>98.31</v>
        <stp/>
        <stp>MsnMoneyQuotes2</stp>
        <stp>MSFT</stp>
        <stp>PreviousClose</stp>
        <tr r="N7" s="1"/>
      </tp>
      <tp>
        <v>74991074188</v>
        <stp/>
        <stp>MsnMoneyQuotes2</stp>
        <stp>151.1.RIO.LON</stp>
        <stp>Market Cap</stp>
        <tr r="Z15" s="1"/>
      </tp>
      <tp>
        <v>-0.16128082443624966</v>
        <stp/>
        <stp>MsnMoneyQuotes2</stp>
        <stp>160.1.ACA.PAR</stp>
        <stp>PercentChangeFromYearHigh</stp>
        <tr r="T21" s="1"/>
      </tp>
      <tp>
        <v>36833280017</v>
        <stp/>
        <stp>MsnMoneyQuotes2</stp>
        <stp>151.1.BLT.LON</stp>
        <stp>Market Cap</stp>
        <tr r="Z14" s="1"/>
      </tp>
      <tp>
        <v>2.7962538000000001</v>
        <stp/>
        <stp>MsnMoneyQuotes2</stp>
        <stp>GOOG</stp>
        <stp>YTD</stp>
        <tr r="X6" s="1"/>
      </tp>
      <tp>
        <v>0.10724983787499999</v>
        <stp/>
        <stp>MsnMoneyQuotes2</stp>
        <stp>GOOG</stp>
        <stp>YRR</stp>
        <tr r="W6" s="1"/>
      </tp>
      <tp t="s">
        <v>12.54 - 12.83</v>
        <stp/>
        <stp>MsnMoneyQuotes2</stp>
        <stp>160.1.ACA.PAR</stp>
        <stp>DaysRange</stp>
        <tr r="M21" s="1"/>
      </tp>
      <tp>
        <v>147655416180</v>
        <stp/>
        <stp>MsnMoneyQuotes2</stp>
        <stp>146.1.RIO.ASX</stp>
        <stp>Market Cap</stp>
        <tr r="Z17" s="1"/>
      </tp>
      <tp>
        <v>180364301603</v>
        <stp/>
        <stp>MsnMoneyQuotes2</stp>
        <stp>146.1.BHP.ASX</stp>
        <stp>Market Cap</stp>
        <tr r="Z16" s="1"/>
      </tp>
      <tp>
        <v>43246</v>
        <stp/>
        <stp>MsnMoneyQuotes2</stp>
        <stp>151.1.BARC.LON</stp>
        <stp>rtd_LastUpdateDate</stp>
        <tr r="AO13" s="1"/>
      </tp>
      <tp t="s">
        <v>London</v>
        <stp/>
        <stp>MsnMoneyQuotes2</stp>
        <stp>151.10.UKX</stp>
        <stp>Stock Exchange</stp>
        <tr r="AG11" s="1"/>
      </tp>
      <tp>
        <v>1.7000000000000001E-2</v>
        <stp/>
        <stp>MsnMoneyQuotes2</stp>
        <stp>MSFT</stp>
        <stp>DividendYield</stp>
        <tr r="AA7" s="1"/>
      </tp>
      <tp t="s">
        <v>22.06 - 34.63</v>
        <stp/>
        <stp>MsnMoneyQuotes2</stp>
        <stp>146.1.BHP.ASX</stp>
        <stp>YearRange</stp>
        <tr r="Q16" s="1"/>
      </tp>
      <tp>
        <v>0</v>
        <stp/>
        <stp>MsnMoneyQuotes2</stp>
        <stp>127.1.ABX.TSE</stp>
        <stp>Last:tick</stp>
        <tr r="E9" s="1"/>
      </tp>
      <tp t="s">
        <v>126.1.ORCL.NYS</v>
        <stp/>
        <stp>MsnMoneyQuotes2</stp>
        <stp>ORCL</stp>
        <stp>MSN Symbol</stp>
        <tr r="AD8" s="1"/>
      </tp>
      <tp>
        <v>0</v>
        <stp/>
        <stp>MsnMoneyQuotes2</stp>
        <stp>AAPL</stp>
        <stp>rtd_LastError</stp>
        <tr r="AL4" s="1"/>
      </tp>
      <tp>
        <v>0</v>
        <stp/>
        <stp>MsnMoneyQuotes2</stp>
        <stp>ORCL</stp>
        <stp>rtd_LastError</stp>
        <tr r="AL8" s="1"/>
      </tp>
      <tp>
        <v>15.094444444400001</v>
        <stp/>
        <stp>MsnMoneyQuotes2</stp>
        <stp>160.1.ACA.PAR</stp>
        <stp>YearHigh</stp>
        <tr r="O21" s="1"/>
      </tp>
      <tp t="s">
        <v>FB</v>
        <stp/>
        <stp>MsnMoneyQuotes2</stp>
        <stp>FB</stp>
        <stp>Symbol</stp>
        <tr r="AC5" s="1"/>
      </tp>
      <tp>
        <v>12852.17</v>
        <stp/>
        <stp>MsnMoneyQuotes2</stp>
        <stp>213.10.DAX</stp>
        <stp>Low</stp>
        <tr r="K18" s="1"/>
      </tp>
      <tp>
        <v>6251762.435483871</v>
        <stp/>
        <stp>MsnMoneyQuotes2</stp>
        <stp>160.1.FP.PAR</stp>
        <stp>AverageDailyVolume</stp>
        <tr r="V23" s="1"/>
      </tp>
      <tp t="s">
        <v>274.44 - 416.90</v>
        <stp/>
        <stp>MsnMoneyQuotes2</stp>
        <stp>151.1.GLEN.LON</stp>
        <stp>YearRange</stp>
        <tr r="Q12" s="1"/>
      </tp>
      <tp t="s">
        <v>5.16 - 13.82</v>
        <stp/>
        <stp>MsnMoneyQuotes2</stp>
        <stp>200.1.CBK.FRA</stp>
        <stp>YearRange</stp>
        <tr r="Q19" s="1"/>
      </tp>
      <tp>
        <v>77184190677</v>
        <stp/>
        <stp>MsnMoneyQuotes2</stp>
        <stp>160.1.BNP.PAR</stp>
        <stp>Market Cap</stp>
        <tr r="Z22" s="1"/>
      </tp>
      <tp>
        <v>37233772957</v>
        <stp/>
        <stp>MsnMoneyQuotes2</stp>
        <stp>160.1.ACA.PAR</stp>
        <stp>Market Cap</stp>
        <tr r="Z21" s="1"/>
      </tp>
      <tp>
        <v>76822197929</v>
        <stp/>
        <stp>MsnMoneyQuotes2</stp>
        <stp>160.1.AIR.PAR</stp>
        <stp>Market Cap</stp>
        <tr r="Z24" s="1"/>
      </tp>
      <tp>
        <v>416.9</v>
        <stp/>
        <stp>MsnMoneyQuotes2</stp>
        <stp>151.1.GLEN.LON</stp>
        <stp>YearHigh</stp>
        <tr r="O12" s="1"/>
      </tp>
      <tp>
        <v>1786.8</v>
        <stp/>
        <stp>MsnMoneyQuotes2</stp>
        <stp>151.1.BLT.LON</stp>
        <stp>YearHigh</stp>
        <tr r="O14" s="1"/>
      </tp>
      <tp t="s">
        <v>GBX</v>
        <stp/>
        <stp>MsnMoneyQuotes2</stp>
        <stp>151.1.BARC.LON</stp>
        <stp>Currency</stp>
        <tr r="AI13" s="1"/>
      </tp>
      <tp>
        <v>7.4531321444901641E-2</v>
        <stp/>
        <stp>MsnMoneyQuotes2</stp>
        <stp>ORCL</stp>
        <stp>PercentChangeFromYearLow</stp>
        <tr r="U8" s="1"/>
      </tp>
      <tp>
        <v>3.8444542642999999E-2</v>
        <stp/>
        <stp>MsnMoneyQuotes2</stp>
        <stp>ORCL</stp>
        <stp>YRR</stp>
        <tr r="W8" s="1"/>
      </tp>
      <tp>
        <v>-0.59221659999999998</v>
        <stp/>
        <stp>MsnMoneyQuotes2</stp>
        <stp>ORCL</stp>
        <stp>YTD</stp>
        <tr r="X8" s="1"/>
      </tp>
      <tp>
        <v>55246757677</v>
        <stp/>
        <stp>MsnMoneyQuotes2</stp>
        <stp>151.1.GLEN.LON</stp>
        <stp>Market Cap</stp>
        <tr r="Z12" s="1"/>
      </tp>
      <tp>
        <v>43246</v>
        <stp/>
        <stp>MsnMoneyQuotes2</stp>
        <stp>127.1.ABX.TSE</stp>
        <stp>rtd_LastUpdateDate</stp>
        <tr r="AO9" s="1"/>
      </tp>
      <tp>
        <v>43246</v>
        <stp/>
        <stp>MsnMoneyQuotes2</stp>
        <stp>127.1.EMA.TSE</stp>
        <stp>rtd_LastUpdateDate</stp>
        <tr r="AO10" s="1"/>
      </tp>
      <tp>
        <v>0</v>
        <stp/>
        <stp>MsnMoneyQuotes2</stp>
        <stp>200.1.EOAN.FRA</stp>
        <stp>Last:tick</stp>
        <tr r="E20" s="1"/>
      </tp>
      <tp>
        <v>0.8325231481481481</v>
        <stp/>
        <stp>MsnMoneyQuotes2</stp>
        <stp>ORCL</stp>
        <stp>LastTradeTime</stp>
        <tr r="D8" s="1"/>
      </tp>
      <tp>
        <v>0.83201388888888894</v>
        <stp/>
        <stp>MsnMoneyQuotes2</stp>
        <stp>AAPL</stp>
        <stp>LastTradeTime</stp>
        <tr r="D4" s="1"/>
      </tp>
      <tp t="s">
        <v>UKX</v>
        <stp/>
        <stp>MsnMoneyQuotes2</stp>
        <stp>151.10.UKX</stp>
        <stp>Symbol</stp>
        <tr r="AC11" s="1"/>
      </tp>
      <tp>
        <v>14.987140500000001</v>
        <stp/>
        <stp>MsnMoneyQuotes2</stp>
        <stp>MSFT</stp>
        <stp>YTD</stp>
        <tr r="X7" s="1"/>
      </tp>
      <tp>
        <v>0.40594625500299997</v>
        <stp/>
        <stp>MsnMoneyQuotes2</stp>
        <stp>MSFT</stp>
        <stp>YRR</stp>
        <tr r="W7" s="1"/>
      </tp>
      <tp>
        <v>-0.20992714025500001</v>
        <stp/>
        <stp>MsnMoneyQuotes2</stp>
        <stp>127.1.ABX.TSE</stp>
        <stp>YRR</stp>
        <tr r="W9" s="1"/>
      </tp>
      <tp>
        <v>-4.5654564999999998</v>
        <stp/>
        <stp>MsnMoneyQuotes2</stp>
        <stp>127.1.ABX.TSE</stp>
        <stp>YTD</stp>
        <tr r="X9" s="1"/>
      </tp>
      <tp>
        <v>-2.746988</v>
        <stp/>
        <stp>MsnMoneyQuotes2</stp>
        <stp>160.1.BNP.PAR</stp>
        <stp>YTD</stp>
        <tr r="X22" s="1"/>
      </tp>
      <tp>
        <v>-9.0444711538000003E-2</v>
        <stp/>
        <stp>MsnMoneyQuotes2</stp>
        <stp>160.1.BNP.PAR</stp>
        <stp>YRR</stp>
        <tr r="W22" s="1"/>
      </tp>
      <tp t="s">
        <v>UTC-04:00</v>
        <stp/>
        <stp>MsnMoneyQuotes2</stp>
        <stp>AAPL</stp>
        <stp>UTC Offset</stp>
        <tr r="AJ4" s="1"/>
      </tp>
      <tp>
        <v>0</v>
        <stp/>
        <stp>MsnMoneyQuotes2</stp>
        <stp>160.1.BNP.PAR</stp>
        <stp>Last:tick</stp>
        <tr r="E22" s="1"/>
      </tp>
      <tp t="s">
        <v>57.94 - 87.09</v>
        <stp/>
        <stp>MsnMoneyQuotes2</stp>
        <stp>146.1.RIO.ASX</stp>
        <stp>YearRange</stp>
        <tr r="Q17" s="1"/>
      </tp>
      <tp t="s">
        <v/>
        <stp/>
        <stp>MsnMoneyQuotes2</stp>
        <stp>151.1.GLEN.LON</stp>
        <stp>rtd_LastMessage</stp>
        <tr r="AM12" s="1"/>
      </tp>
      <tp t="s">
        <v>NASDAQ</v>
        <stp/>
        <stp>MsnMoneyQuotes2</stp>
        <stp>FB</stp>
        <stp>Stock Exchange</stp>
        <tr r="AG5" s="1"/>
      </tp>
      <tp>
        <v>-9.7051986474999991E-2</v>
        <stp/>
        <stp>MsnMoneyQuotes2</stp>
        <stp>160.1.ACA.PAR</stp>
        <stp>YRR</stp>
        <tr r="W21" s="1"/>
      </tp>
      <tp>
        <v>-4.7324415000000002</v>
        <stp/>
        <stp>MsnMoneyQuotes2</stp>
        <stp>160.1.ACA.PAR</stp>
        <stp>YTD</stp>
        <tr r="X21" s="1"/>
      </tp>
      <tp>
        <v>0.34350205198399997</v>
        <stp/>
        <stp>MsnMoneyQuotes2</stp>
        <stp>160.1.AIR.PAR</stp>
        <stp>YRR</stp>
        <tr r="W24" s="1"/>
      </tp>
      <tp>
        <v>18.325301199999998</v>
        <stp/>
        <stp>MsnMoneyQuotes2</stp>
        <stp>160.1.AIR.PAR</stp>
        <stp>YTD</stp>
        <tr r="X24" s="1"/>
      </tp>
      <tp>
        <v>0</v>
        <stp/>
        <stp>MsnMoneyQuotes2</stp>
        <stp>151.1.RIO.LON</stp>
        <stp>Last:tick</stp>
        <tr r="E15" s="1"/>
      </tp>
      <tp>
        <v>43246</v>
        <stp/>
        <stp>MsnMoneyQuotes2</stp>
        <stp>200.1.CBK.FRA</stp>
        <stp>rtd_LastUpdateDate</stp>
        <tr r="AO19" s="1"/>
      </tp>
      <tp>
        <v>0.76</v>
        <stp/>
        <stp>MsnMoneyQuotes2</stp>
        <stp>ORCL</stp>
        <stp>DividendShare</stp>
        <tr r="AB8" s="1"/>
      </tp>
      <tp>
        <v>2.92</v>
        <stp/>
        <stp>MsnMoneyQuotes2</stp>
        <stp>AAPL</stp>
        <stp>DividendShare</stp>
        <tr r="AB4" s="1"/>
      </tp>
      <tp>
        <v>2.3899999999999998E-3</v>
        <stp/>
        <stp>MsnMoneyQuotes2</stp>
        <stp>151.1.GLEN.LON</stp>
        <stp>ChangeInPercent</stp>
        <tr r="H12" s="1"/>
      </tp>
      <tp>
        <v>49.48</v>
        <stp/>
        <stp>MsnMoneyQuotes2</stp>
        <stp>127.1.EMA.TSE</stp>
        <stp>YearHigh</stp>
        <tr r="O10" s="1"/>
      </tp>
      <tp>
        <v>32.96</v>
        <stp/>
        <stp>MsnMoneyQuotes2</stp>
        <stp>146.1.BHP.ASX</stp>
        <stp>Low</stp>
        <tr r="K16" s="1"/>
      </tp>
      <tp>
        <v>9.4309999999999992</v>
        <stp/>
        <stp>MsnMoneyQuotes2</stp>
        <stp>200.1.CBK.FRA</stp>
        <stp>Low</stp>
        <tr r="K19" s="1"/>
      </tp>
      <tp t="s">
        <v>DAX</v>
        <stp/>
        <stp>MsnMoneyQuotes2</stp>
        <stp>213.10.DAX</stp>
        <stp>Symbol</stp>
        <tr r="AC18" s="1"/>
      </tp>
      <tp>
        <v>20180495520</v>
        <stp/>
        <stp>MsnMoneyQuotes2</stp>
        <stp>200.1.EOAN.FRA</stp>
        <stp>Market Cap</stp>
        <tr r="Z20" s="1"/>
      </tp>
      <tp>
        <v>43245</v>
        <stp/>
        <stp>MsnMoneyQuotes2</stp>
        <stp>GOOG</stp>
        <stp>LastTradeDate</stp>
        <tr r="C6" s="1"/>
      </tp>
      <tp>
        <v>0</v>
        <stp/>
        <stp>MsnMoneyQuotes2</stp>
        <stp>160.1.AIR.PAR</stp>
        <stp>Last:tick</stp>
        <tr r="E24" s="1"/>
      </tp>
      <tp t="s">
        <v>EUR</v>
        <stp/>
        <stp>MsnMoneyQuotes2</stp>
        <stp>160.1.AIR.PAR</stp>
        <stp>Currency</stp>
        <tr r="AI24" s="1"/>
      </tp>
      <tp>
        <v>43246</v>
        <stp/>
        <stp>MsnMoneyQuotes2</stp>
        <stp>160.1.ACA.PAR</stp>
        <stp>rtd_LastUpdateDate</stp>
        <tr r="AO21" s="1"/>
      </tp>
      <tp>
        <v>43246</v>
        <stp/>
        <stp>MsnMoneyQuotes2</stp>
        <stp>160.1.AIR.PAR</stp>
        <stp>rtd_LastUpdateDate</stp>
        <tr r="AO24" s="1"/>
      </tp>
      <tp>
        <v>43246</v>
        <stp/>
        <stp>MsnMoneyQuotes2</stp>
        <stp>160.1.BNP.PAR</stp>
        <stp>rtd_LastUpdateDate</stp>
        <tr r="AO22" s="1"/>
      </tp>
      <tp>
        <v>188.15</v>
        <stp/>
        <stp>MsnMoneyQuotes2</stp>
        <stp>AAPL</stp>
        <stp>PreviousClose</stp>
        <tr r="N4" s="1"/>
      </tp>
      <tp t="s">
        <v>50.89 - 52.16</v>
        <stp/>
        <stp>MsnMoneyQuotes2</stp>
        <stp>160.1.FP.PAR</stp>
        <stp>DaysRange</stp>
        <tr r="M23" s="1"/>
      </tp>
      <tp>
        <v>46.46</v>
        <stp/>
        <stp>MsnMoneyQuotes2</stp>
        <stp>ORCL</stp>
        <stp>PreviousClose</stp>
        <tr r="N8" s="1"/>
      </tp>
      <tp t="s">
        <v>EUR</v>
        <stp/>
        <stp>MsnMoneyQuotes2</stp>
        <stp>160.1.BNP.PAR</stp>
        <stp>Currency</stp>
        <tr r="AI22" s="1"/>
      </tp>
      <tp>
        <v>0.44604528079976485</v>
        <stp/>
        <stp>MsnMoneyQuotes2</stp>
        <stp>MSFT</stp>
        <stp>PercentChangeFromYearLow</stp>
        <tr r="U7" s="1"/>
      </tp>
      <tp>
        <v>35718770327</v>
        <stp/>
        <stp>MsnMoneyQuotes2</stp>
        <stp>151.1.BARC.LON</stp>
        <stp>Market Cap</stp>
        <tr r="Z13" s="1"/>
      </tp>
      <tp>
        <v>-13.5376756</v>
        <stp/>
        <stp>MsnMoneyQuotes2</stp>
        <stp>127.1.EMA.TSE</stp>
        <stp>YTD</stp>
        <tr r="X10" s="1"/>
      </tp>
      <tp>
        <v>-0.14967552857399999</v>
        <stp/>
        <stp>MsnMoneyQuotes2</stp>
        <stp>127.1.EMA.TSE</stp>
        <stp>YRR</stp>
        <tr r="W10" s="1"/>
      </tp>
      <tp t="s">
        <v>12.44 - 15.09</v>
        <stp/>
        <stp>MsnMoneyQuotes2</stp>
        <stp>160.1.ACA.PAR</stp>
        <stp>YearRange</stp>
        <tr r="Q21" s="1"/>
      </tp>
      <tp>
        <v>10.218999999999999</v>
        <stp/>
        <stp>MsnMoneyQuotes2</stp>
        <stp>200.1.EOAN.FRA</stp>
        <stp>YearHigh</stp>
        <tr r="O20" s="1"/>
      </tp>
      <tp>
        <v>-7.0791628753412203E-2</v>
        <stp/>
        <stp>MsnMoneyQuotes2</stp>
        <stp>160.1.FP.PAR</stp>
        <stp>PercentChangeFromYearHigh</stp>
        <tr r="T23" s="1"/>
      </tp>
      <tp>
        <v>0.28348765432099998</v>
        <stp/>
        <stp>MsnMoneyQuotes2</stp>
        <stp>146.1.RIO.ASX</stp>
        <stp>YRR</stp>
        <tr r="W17" s="1"/>
      </tp>
      <tp>
        <v>9.7084817000000001</v>
        <stp/>
        <stp>MsnMoneyQuotes2</stp>
        <stp>146.1.RIO.ASX</stp>
        <stp>YTD</stp>
        <tr r="X17" s="1"/>
      </tp>
      <tp>
        <v>187.65</v>
        <stp/>
        <stp>MsnMoneyQuotes2</stp>
        <stp>AAPL</stp>
        <stp>Low</stp>
        <tr r="K4" s="1"/>
      </tp>
      <tp>
        <v>0.75444182870370369</v>
        <stp/>
        <stp>MsnMoneyQuotes2</stp>
        <stp>160.1.FP.PAR</stp>
        <stp>rtd_LastUpdateTime</stp>
        <tr r="AP23" s="1"/>
      </tp>
      <tp>
        <v>43246</v>
        <stp/>
        <stp>MsnMoneyQuotes2</stp>
        <stp>146.1.RIO.ASX</stp>
        <stp>rtd_LastUpdateDate</stp>
        <tr r="AO17" s="1"/>
      </tp>
      <tp>
        <v>1.55E-2</v>
        <stp/>
        <stp>MsnMoneyQuotes2</stp>
        <stp>AAPL</stp>
        <stp>DividendYield</stp>
        <tr r="AA4" s="1"/>
      </tp>
      <tp>
        <v>1.6200000000000003E-2</v>
        <stp/>
        <stp>MsnMoneyQuotes2</stp>
        <stp>ORCL</stp>
        <stp>DividendYield</stp>
        <tr r="AA8" s="1"/>
      </tp>
      <tp t="s">
        <v>32.96 - 33.61</v>
        <stp/>
        <stp>MsnMoneyQuotes2</stp>
        <stp>146.1.BHP.ASX</stp>
        <stp>DaysRange</stp>
        <tr r="M16" s="1"/>
      </tp>
      <tp>
        <v>43246</v>
        <stp/>
        <stp>MsnMoneyQuotes2</stp>
        <stp>146.1.BHP.ASX</stp>
        <stp>rtd_LastUpdateDate</stp>
        <tr r="AO16" s="1"/>
      </tp>
      <tp>
        <v>-9.4507076037418994E-2</v>
        <stp/>
        <stp>MsnMoneyQuotes2</stp>
        <stp>151.1.GLEN.LON</stp>
        <stp>PercentChangeFromYearHigh</stp>
        <tr r="T12" s="1"/>
      </tp>
      <tp>
        <v>274.435</v>
        <stp/>
        <stp>MsnMoneyQuotes2</stp>
        <stp>151.1.GLEN.LON</stp>
        <stp>YearLow</stp>
        <tr r="P12" s="1"/>
      </tp>
      <tp>
        <v>0</v>
        <stp/>
        <stp>MsnMoneyQuotes2</stp>
        <stp>MSFT</stp>
        <stp>rtd_LastError</stp>
        <tr r="AL7" s="1"/>
      </tp>
      <tp>
        <v>87.09</v>
        <stp/>
        <stp>MsnMoneyQuotes2</stp>
        <stp>146.1.RIO.ASX</stp>
        <stp>YearHigh</stp>
        <tr r="O17" s="1"/>
      </tp>
      <tp>
        <v>-0.31383902721482337</v>
        <stp/>
        <stp>MsnMoneyQuotes2</stp>
        <stp>200.1.CBK.FRA</stp>
        <stp>PercentChangeFromYearHigh</stp>
        <tr r="T19" s="1"/>
      </tp>
      <tp>
        <v>0</v>
        <stp/>
        <stp>MsnMoneyQuotes2</stp>
        <stp>151.1.BARC.LON</stp>
        <stp>Last:tick</stp>
        <tr r="E13" s="1"/>
      </tp>
      <tp t="s">
        <v>UTC-04:00</v>
        <stp/>
        <stp>MsnMoneyQuotes2</stp>
        <stp>GOOG</stp>
        <stp>UTC Offset</stp>
        <tr r="AJ6" s="1"/>
      </tp>
      <tp>
        <v>43246</v>
        <stp/>
        <stp>MsnMoneyQuotes2</stp>
        <stp>151.1.RIO.LON</stp>
        <stp>rtd_LastUpdateDate</stp>
        <tr r="AO15" s="1"/>
      </tp>
      <tp t="s">
        <v>374.00 - 379.00</v>
        <stp/>
        <stp>MsnMoneyQuotes2</stp>
        <stp>151.1.GLEN.LON</stp>
        <stp>DaysRange</stp>
        <tr r="M12" s="1"/>
      </tp>
      <tp t="s">
        <v>9.43 - 9.67</v>
        <stp/>
        <stp>MsnMoneyQuotes2</stp>
        <stp>200.1.CBK.FRA</stp>
        <stp>DaysRange</stp>
        <tr r="M19" s="1"/>
      </tp>
      <tp>
        <v>0</v>
        <stp/>
        <stp>MsnMoneyQuotes2</stp>
        <stp>127.1.EMA.TSE</stp>
        <stp>Last:tick</stp>
        <tr r="E10" s="1"/>
      </tp>
      <tp>
        <v>43246</v>
        <stp/>
        <stp>MsnMoneyQuotes2</stp>
        <stp>151.1.BLT.LON</stp>
        <stp>rtd_LastUpdateDate</stp>
        <tr r="AO14" s="1"/>
      </tp>
      <tp>
        <v>34.630000000000003</v>
        <stp/>
        <stp>MsnMoneyQuotes2</stp>
        <stp>146.1.BHP.ASX</stp>
        <stp>YearHigh</stp>
        <tr r="O16" s="1"/>
      </tp>
      <tp>
        <v>-4.5047646549234828E-2</v>
        <stp/>
        <stp>MsnMoneyQuotes2</stp>
        <stp>146.1.BHP.ASX</stp>
        <stp>PercentChangeFromYearHigh</stp>
        <tr r="T16" s="1"/>
      </tp>
      <tp t="s">
        <v>GBR</v>
        <stp/>
        <stp>MsnMoneyQuotes2</stp>
        <stp>151.10.UKX</stp>
        <stp>Market</stp>
        <tr r="AH11" s="1"/>
      </tp>
      <tp>
        <v>1073.7750000000001</v>
        <stp/>
        <stp>MsnMoneyQuotes2</stp>
        <stp>GOOG</stp>
        <stp>Low</stp>
        <tr r="K6" s="1"/>
      </tp>
      <tp>
        <v>43245</v>
        <stp/>
        <stp>MsnMoneyQuotes2</stp>
        <stp>AAPL</stp>
        <stp>LastTradeDate</stp>
        <tr r="C4" s="1"/>
      </tp>
      <tp>
        <v>43245</v>
        <stp/>
        <stp>MsnMoneyQuotes2</stp>
        <stp>ORCL</stp>
        <stp>LastTradeDate</stp>
        <tr r="C8" s="1"/>
      </tp>
      <tp>
        <v>0.75434540509259262</v>
        <stp/>
        <stp>MsnMoneyQuotes2</stp>
        <stp>127.1.ABX.TSE</stp>
        <stp>rtd_LastUpdateTime</stp>
        <tr r="AP9" s="1"/>
      </tp>
      <tp>
        <v>0.75439984953703698</v>
        <stp/>
        <stp>MsnMoneyQuotes2</stp>
        <stp>127.1.EMA.TSE</stp>
        <stp>rtd_LastUpdateTime</stp>
        <tr r="AP10" s="1"/>
      </tp>
      <tp t="s">
        <v>GBX</v>
        <stp/>
        <stp>MsnMoneyQuotes2</stp>
        <stp>151.1.BLT.LON</stp>
        <stp>Currency</stp>
        <tr r="AI14" s="1"/>
      </tp>
      <tp>
        <v>220.1</v>
        <stp/>
        <stp>MsnMoneyQuotes2</stp>
        <stp>151.1.BARC.LON</stp>
        <stp>YearHigh</stp>
        <tr r="O13" s="1"/>
      </tp>
      <tp t="s">
        <v/>
        <stp/>
        <stp>MsnMoneyQuotes2</stp>
        <stp>200.1.EOAN.FRA</stp>
        <stp>rtd_LastMessage</stp>
        <tr r="AM20" s="1"/>
      </tp>
      <tp t="s">
        <v>GBX</v>
        <stp/>
        <stp>MsnMoneyQuotes2</stp>
        <stp>151.1.GLEN.LON</stp>
        <stp>Currency</stp>
        <tr r="AI12" s="1"/>
      </tp>
      <tp>
        <v>1682</v>
        <stp/>
        <stp>MsnMoneyQuotes2</stp>
        <stp>151.1.BLT.LON</stp>
        <stp>Low</stp>
        <tr r="K14" s="1"/>
      </tp>
      <tp>
        <v>14185808</v>
        <stp/>
        <stp>MsnMoneyQuotes2</stp>
        <stp>200.1.EOAN.FRA</stp>
        <stp>AverageDailyVolume</stp>
        <tr r="V20" s="1"/>
      </tp>
      <tp>
        <v>0</v>
        <stp/>
        <stp>MsnMoneyQuotes2</stp>
        <stp>160.1.FP.PAR</stp>
        <stp>Last:tick</stp>
        <tr r="E23" s="1"/>
      </tp>
      <tp t="e">
        <v>#N/A</v>
        <stp/>
        <stp>MsnMoneyQuotes2</stp>
        <stp>GOOG</stp>
        <stp>DividendShare</stp>
        <tr r="AB6" s="1"/>
      </tp>
      <tp t="s">
        <v>EUR</v>
        <stp/>
        <stp>MsnMoneyQuotes2</stp>
        <stp>160.1.ACA.PAR</stp>
        <stp>Currency</stp>
        <tr r="AI21" s="1"/>
      </tp>
      <tp>
        <v>10965061</v>
        <stp/>
        <stp>MsnMoneyQuotes2</stp>
        <stp>FB</stp>
        <stp>Volume</stp>
        <tr r="L5" s="1"/>
      </tp>
      <tp t="s">
        <v>DEU</v>
        <stp/>
        <stp>MsnMoneyQuotes2</stp>
        <stp>213.10.DAX</stp>
        <stp>Market</stp>
        <tr r="AH18" s="1"/>
      </tp>
      <tp>
        <v>55154880.258064516</v>
        <stp/>
        <stp>MsnMoneyQuotes2</stp>
        <stp>151.1.GLEN.LON</stp>
        <stp>AverageDailyVolume</stp>
        <tr r="V12" s="1"/>
      </tp>
      <tp t="s">
        <v>203.05 - 208.05</v>
        <stp/>
        <stp>MsnMoneyQuotes2</stp>
        <stp>151.1.BARC.LON</stp>
        <stp>DaysRange</stp>
        <tr r="M13" s="1"/>
      </tp>
      <tp>
        <v>0</v>
        <stp/>
        <stp>MsnMoneyQuotes2</stp>
        <stp>151.1.GLEN.LON</stp>
        <stp>Last:tick</stp>
        <tr r="E12" s="1"/>
      </tp>
      <tp>
        <v>0.75427818287037041</v>
        <stp/>
        <stp>MsnMoneyQuotes2</stp>
        <stp>200.1.CBK.FRA</stp>
        <stp>rtd_LastUpdateTime</stp>
        <tr r="AP19" s="1"/>
      </tp>
      <tp t="s">
        <v>40.46 - 40.95</v>
        <stp/>
        <stp>MsnMoneyQuotes2</stp>
        <stp>127.1.EMA.TSE</stp>
        <stp>DaysRange</stp>
        <tr r="M10" s="1"/>
      </tp>
      <tp>
        <v>0</v>
        <stp/>
        <stp>MsnMoneyQuotes2</stp>
        <stp>200.1.CBK.FRA</stp>
        <stp>Last:tick</stp>
        <tr r="E19" s="1"/>
      </tp>
      <tp>
        <v>2.5059183692999996E-2</v>
        <stp/>
        <stp>MsnMoneyQuotes2</stp>
        <stp>213.10.DAX</stp>
        <stp>YRR</stp>
        <tr r="W18" s="1"/>
      </tp>
      <tp>
        <v>0.15769130000000001</v>
        <stp/>
        <stp>MsnMoneyQuotes2</stp>
        <stp>213.10.DAX</stp>
        <stp>YTD</stp>
        <tr r="X18" s="1"/>
      </tp>
      <tp>
        <v>0</v>
        <stp/>
        <stp>MsnMoneyQuotes2</stp>
        <stp>146.1.BHP.ASX</stp>
        <stp>Last:tick</stp>
        <tr r="E16" s="1"/>
      </tp>
      <tp t="s">
        <v>14.26 - 22.92</v>
        <stp/>
        <stp>MsnMoneyQuotes2</stp>
        <stp>127.1.ABX.TSE</stp>
        <stp>YearRange</stp>
        <tr r="Q9" s="1"/>
      </tp>
      <tp>
        <v>0.83165509259259263</v>
        <stp/>
        <stp>MsnMoneyQuotes2</stp>
        <stp>GOOG</stp>
        <stp>LastTradeTime</stp>
        <tr r="D6" s="1"/>
      </tp>
      <tp>
        <v>-6.3153112221717433E-2</v>
        <stp/>
        <stp>MsnMoneyQuotes2</stp>
        <stp>151.1.BARC.LON</stp>
        <stp>PercentChangeFromYearHigh</stp>
        <tr r="T13" s="1"/>
      </tp>
      <tp>
        <v>-0.17906224737267581</v>
        <stp/>
        <stp>MsnMoneyQuotes2</stp>
        <stp>127.1.EMA.TSE</stp>
        <stp>PercentChangeFromYearHigh</stp>
        <tr r="T10" s="1"/>
      </tp>
      <tp>
        <v>177.3</v>
        <stp/>
        <stp>MsnMoneyQuotes2</stp>
        <stp>151.1.BARC.LON</stp>
        <stp>YearLow</stp>
        <tr r="P13" s="1"/>
      </tp>
      <tp>
        <v>-9.5250000000000005E-3</v>
        <stp/>
        <stp>MsnMoneyQuotes2</stp>
        <stp>200.1.EOAN.FRA</stp>
        <stp>ChangeInPercent</stp>
        <tr r="H20" s="1"/>
      </tp>
      <tp>
        <v>0.20213681422456681</v>
        <stp/>
        <stp>MsnMoneyQuotes2</stp>
        <stp>GOOG</stp>
        <stp>PercentChangeFromYearLow</stp>
        <tr r="U6" s="1"/>
      </tp>
      <tp>
        <v>8.1557584999999992</v>
        <stp/>
        <stp>MsnMoneyQuotes2</stp>
        <stp>151.1.RIO.LON</stp>
        <stp>YTD</stp>
        <tr r="X15" s="1"/>
      </tp>
      <tp>
        <v>0.346864634339</v>
        <stp/>
        <stp>MsnMoneyQuotes2</stp>
        <stp>151.1.RIO.LON</stp>
        <stp>YRR</stp>
        <tr r="W15" s="1"/>
      </tp>
      <tp t="s">
        <v>59.81 - 61.57</v>
        <stp/>
        <stp>MsnMoneyQuotes2</stp>
        <stp>160.1.BNP.PAR</stp>
        <stp>DaysRange</stp>
        <tr r="M22" s="1"/>
      </tp>
      <tp t="s">
        <v>1121.75 - 1786.80</v>
        <stp/>
        <stp>MsnMoneyQuotes2</stp>
        <stp>151.1.BLT.LON</stp>
        <stp>YearRange</stp>
        <tr r="Q14" s="1"/>
      </tp>
      <tp>
        <v>0.75437190972222223</v>
        <stp/>
        <stp>MsnMoneyQuotes2</stp>
        <stp>160.1.ACA.PAR</stp>
        <stp>rtd_LastUpdateTime</stp>
        <tr r="AP21" s="1"/>
      </tp>
      <tp>
        <v>0.75433233796296295</v>
        <stp/>
        <stp>MsnMoneyQuotes2</stp>
        <stp>160.1.AIR.PAR</stp>
        <stp>rtd_LastUpdateTime</stp>
        <tr r="AP24" s="1"/>
      </tp>
      <tp>
        <v>0.75449468750000004</v>
        <stp/>
        <stp>MsnMoneyQuotes2</stp>
        <stp>160.1.BNP.PAR</stp>
        <stp>rtd_LastUpdateTime</stp>
        <tr r="AP22" s="1"/>
      </tp>
      <tp t="s">
        <v/>
        <stp/>
        <stp>MsnMoneyQuotes2</stp>
        <stp>151.1.BARC.LON</stp>
        <stp>rtd_LastMessage</stp>
        <tr r="AM13" s="1"/>
      </tp>
      <tp>
        <v>-0.10451120461884722</v>
        <stp/>
        <stp>MsnMoneyQuotes2</stp>
        <stp>200.1.EOAN.FRA</stp>
        <stp>PercentChangeFromYearHigh</stp>
        <tr r="T20" s="1"/>
      </tp>
      <tp>
        <v>13.816000000000001</v>
        <stp/>
        <stp>MsnMoneyQuotes2</stp>
        <stp>200.1.CBK.FRA</stp>
        <stp>YearHigh</stp>
        <tr r="O19" s="1"/>
      </tp>
      <tp>
        <v>13.54</v>
        <stp/>
        <stp>MsnMoneyQuotes2</stp>
        <stp>151.10.UKX</stp>
        <stp>Change</stp>
        <tr r="G11" s="1"/>
      </tp>
      <tp t="e">
        <v>#N/A</v>
        <stp/>
        <stp>MsnMoneyQuotes2</stp>
        <stp>GOOG</stp>
        <stp>DividendYield</stp>
        <tr r="AA6" s="1"/>
      </tp>
      <tp t="s">
        <v>9.09 - 9.26</v>
        <stp/>
        <stp>MsnMoneyQuotes2</stp>
        <stp>200.1.EOAN.FRA</stp>
        <stp>DaysRange</stp>
        <tr r="M20" s="1"/>
      </tp>
      <tp t="s">
        <v>UTC-04:00</v>
        <stp/>
        <stp>MsnMoneyQuotes2</stp>
        <stp>MSFT</stp>
        <stp>UTC Offset</stp>
        <tr r="AJ7" s="1"/>
      </tp>
      <tp>
        <v>22.914999999999999</v>
        <stp/>
        <stp>MsnMoneyQuotes2</stp>
        <stp>127.1.ABX.TSE</stp>
        <stp>YearHigh</stp>
        <tr r="O9" s="1"/>
      </tp>
      <tp t="s">
        <v>GBX</v>
        <stp/>
        <stp>MsnMoneyQuotes2</stp>
        <stp>151.1.RIO.LON</stp>
        <stp>Currency</stp>
        <tr r="AI15" s="1"/>
      </tp>
      <tp>
        <v>-0.12476507156281628</v>
        <stp/>
        <stp>MsnMoneyQuotes2</stp>
        <stp>160.1.BNP.PAR</stp>
        <stp>PercentChangeFromYearHigh</stp>
        <tr r="T22" s="1"/>
      </tp>
      <tp>
        <v>0.75442858796296297</v>
        <stp/>
        <stp>MsnMoneyQuotes2</stp>
        <stp>146.1.BHP.ASX</stp>
        <stp>rtd_LastUpdateTime</stp>
        <tr r="AP16" s="1"/>
      </tp>
      <tp>
        <v>7703.26</v>
        <stp/>
        <stp>MsnMoneyQuotes2</stp>
        <stp>151.10.UKX</stp>
        <stp>Low</stp>
        <tr r="K11" s="1"/>
      </tp>
      <tp t="s">
        <v>97.54 - 99.82</v>
        <stp/>
        <stp>MsnMoneyQuotes2</stp>
        <stp>160.1.AIR.PAR</stp>
        <stp>DaysRange</stp>
        <tr r="M24" s="1"/>
      </tp>
      <tp>
        <v>43246</v>
        <stp/>
        <stp>MsnMoneyQuotes2</stp>
        <stp>160.1.FP.PAR</stp>
        <stp>rtd_LastUpdateDate</stp>
        <tr r="AO23" s="1"/>
      </tp>
      <tp>
        <v>0.75435865740740737</v>
        <stp/>
        <stp>MsnMoneyQuotes2</stp>
        <stp>146.1.RIO.ASX</stp>
        <stp>rtd_LastUpdateTime</stp>
        <tr r="AP17" s="1"/>
      </tp>
      <tp>
        <v>-3.7258665462346165E-2</v>
        <stp/>
        <stp>MsnMoneyQuotes2</stp>
        <stp>151.1.RIO.LON</stp>
        <stp>PercentChangeFromYearHigh</stp>
        <tr r="T15" s="1"/>
      </tp>
      <tp>
        <v>82.92</v>
        <stp/>
        <stp>MsnMoneyQuotes2</stp>
        <stp>213.10.DAX</stp>
        <stp>Change</stp>
        <tr r="G18" s="1"/>
      </tp>
      <tp>
        <v>54325332.612903222</v>
        <stp/>
        <stp>MsnMoneyQuotes2</stp>
        <stp>151.1.BARC.LON</stp>
        <stp>AverageDailyVolume</stp>
        <tr r="V13" s="1"/>
      </tp>
      <tp>
        <v>0.75430515046296298</v>
        <stp/>
        <stp>MsnMoneyQuotes2</stp>
        <stp>151.1.BLT.LON</stp>
        <stp>rtd_LastUpdateTime</stp>
        <tr r="AP14" s="1"/>
      </tp>
      <tp>
        <v>50.89</v>
        <stp/>
        <stp>MsnMoneyQuotes2</stp>
        <stp>160.1.FP.PAR</stp>
        <stp>Low</stp>
        <tr r="K23" s="1"/>
      </tp>
      <tp t="s">
        <v>4218.00 - 4278.00</v>
        <stp/>
        <stp>MsnMoneyQuotes2</stp>
        <stp>151.1.RIO.LON</stp>
        <stp>DaysRange</stp>
        <tr r="M15" s="1"/>
      </tp>
      <tp>
        <v>1079.24</v>
        <stp/>
        <stp>MsnMoneyQuotes2</stp>
        <stp>GOOG</stp>
        <stp>PreviousClose</stp>
        <tr r="N6" s="1"/>
      </tp>
      <tp t="s">
        <v>UTC-04:00</v>
        <stp/>
        <stp>MsnMoneyQuotes2</stp>
        <stp>ORCL</stp>
        <stp>UTC Offset</stp>
        <tr r="AJ8" s="1"/>
      </tp>
      <tp>
        <v>0.75438506944444439</v>
        <stp/>
        <stp>MsnMoneyQuotes2</stp>
        <stp>151.1.RIO.LON</stp>
        <stp>rtd_LastUpdateTime</stp>
        <tr r="AP15" s="1"/>
      </tp>
      <tp>
        <v>4.3839999999999999E-3</v>
        <stp/>
        <stp>MsnMoneyQuotes2</stp>
        <stp>151.1.BARC.LON</stp>
        <stp>ChangeInPercent</stp>
        <tr r="H13" s="1"/>
      </tp>
      <tp>
        <v>5.9950000000000001</v>
        <stp/>
        <stp>MsnMoneyQuotes2</stp>
        <stp>200.1.EOAN.FRA</stp>
        <stp>YearLow</stp>
        <tr r="P20" s="1"/>
      </tp>
      <tp>
        <v>-2.8585558852621176E-2</v>
        <stp/>
        <stp>MsnMoneyQuotes2</stp>
        <stp>160.1.AIR.PAR</stp>
        <stp>PercentChangeFromYearHigh</stp>
        <tr r="T24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3:AP24" totalsRowShown="0">
  <tableColumns count="41">
    <tableColumn id="1" name="Code" dataDxfId="40"/>
    <tableColumn id="2" name="LastTradeDate" dataDxfId="39">
      <calculatedColumnFormula>RTD("gartle.rtd",,"MsnMoneyQuotes2",Table1[Code],"LastTradeDate")</calculatedColumnFormula>
    </tableColumn>
    <tableColumn id="3" name="LastTradeTime" dataDxfId="38">
      <calculatedColumnFormula>RTD("gartle.rtd",,"MsnMoneyQuotes2",Table1[Code],"LastTradeTime")</calculatedColumnFormula>
    </tableColumn>
    <tableColumn id="55" name="LastTick" dataDxfId="37">
      <calculatedColumnFormula>RTD("gartle.rtd",,"MsnMoneyQuotes2",Table1[Code],"Last:tick")</calculatedColumnFormula>
    </tableColumn>
    <tableColumn id="4" name="Last" dataDxfId="36">
      <calculatedColumnFormula>RTD("gartle.rtd",,"MsnMoneyQuotes2",Table1[Code],"Last")</calculatedColumnFormula>
    </tableColumn>
    <tableColumn id="5" name="Change" dataDxfId="35">
      <calculatedColumnFormula>RTD("gartle.rtd",,"MsnMoneyQuotes2",Table1[Code],"Change")</calculatedColumnFormula>
    </tableColumn>
    <tableColumn id="6" name="PercentChange" dataDxfId="34">
      <calculatedColumnFormula>RTD("gartle.rtd",,"MsnMoneyQuotes2",Table1[Code],"ChangeInPercent")</calculatedColumnFormula>
    </tableColumn>
    <tableColumn id="7" name="Open" dataDxfId="33">
      <calculatedColumnFormula>RTD("gartle.rtd",,"MsnMoneyQuotes2",Table1[Code],"Open")</calculatedColumnFormula>
    </tableColumn>
    <tableColumn id="8" name="High" dataDxfId="32">
      <calculatedColumnFormula>RTD("gartle.rtd",,"MsnMoneyQuotes2",Table1[Code],"High")</calculatedColumnFormula>
    </tableColumn>
    <tableColumn id="9" name="Low" dataDxfId="31">
      <calculatedColumnFormula>RTD("gartle.rtd",,"MsnMoneyQuotes2",Table1[Code],"Low")</calculatedColumnFormula>
    </tableColumn>
    <tableColumn id="10" name="Volume" dataDxfId="30">
      <calculatedColumnFormula>RTD("gartle.rtd",,"MsnMoneyQuotes2",Table1[Code],"Volume")</calculatedColumnFormula>
    </tableColumn>
    <tableColumn id="11" name="DaysRange" dataDxfId="29">
      <calculatedColumnFormula>RTD("gartle.rtd",,"MsnMoneyQuotes2",Table1[Code],"DaysRange")</calculatedColumnFormula>
    </tableColumn>
    <tableColumn id="12" name="PrevClose" dataDxfId="28">
      <calculatedColumnFormula>RTD("gartle.rtd",,"MsnMoneyQuotes2",Table1[Code],"PreviousClose")</calculatedColumnFormula>
    </tableColumn>
    <tableColumn id="14" name="YearHigh" dataDxfId="27">
      <calculatedColumnFormula>RTD("gartle.rtd",,"MsnMoneyQuotes2",Table1[Code],"YearHigh")</calculatedColumnFormula>
    </tableColumn>
    <tableColumn id="15" name="YearLow" dataDxfId="26">
      <calculatedColumnFormula>RTD("gartle.rtd",,"MsnMoneyQuotes2",Table1[Code],"YearLow")</calculatedColumnFormula>
    </tableColumn>
    <tableColumn id="16" name="YearRange" dataDxfId="25">
      <calculatedColumnFormula>RTD("gartle.rtd",,"MsnMoneyQuotes2",Table1[Code],"YearRange")</calculatedColumnFormula>
    </tableColumn>
    <tableColumn id="17" name="ChangeFromYearHigh" dataDxfId="24">
      <calculatedColumnFormula>RTD("gartle.rtd",,"MsnMoneyQuotes2",Table1[Code],"ChangeFromYearHigh")</calculatedColumnFormula>
    </tableColumn>
    <tableColumn id="18" name="ChangeFromYearLow" dataDxfId="23">
      <calculatedColumnFormula>RTD("gartle.rtd",,"MsnMoneyQuotes2",Table1[Code],"ChangeFromYearLow")</calculatedColumnFormula>
    </tableColumn>
    <tableColumn id="19" name="PercentChangeFromYearHigh" dataDxfId="22">
      <calculatedColumnFormula>RTD("gartle.rtd",,"MsnMoneyQuotes2",Table1[Code],"PercentChangeFromYearHigh")</calculatedColumnFormula>
    </tableColumn>
    <tableColumn id="20" name="PercentChangeFromYearLow" dataDxfId="21">
      <calculatedColumnFormula>RTD("gartle.rtd",,"MsnMoneyQuotes2",Table1[Code],"PercentChangeFromYearLow")</calculatedColumnFormula>
    </tableColumn>
    <tableColumn id="27" name="AverageDailyVolume" dataDxfId="20">
      <calculatedColumnFormula>RTD("gartle.rtd",,"MsnMoneyQuotes2",Table1[Code],"AverageDailyVolume")</calculatedColumnFormula>
    </tableColumn>
    <tableColumn id="28" name="YRR" dataDxfId="19">
      <calculatedColumnFormula>RTD("gartle.rtd",,"MsnMoneyQuotes2",Table1[Code],"YRR")</calculatedColumnFormula>
    </tableColumn>
    <tableColumn id="30" name="YTD" dataDxfId="18">
      <calculatedColumnFormula>RTD("gartle.rtd",,"MsnMoneyQuotes2",Table1[Code],"YTD")</calculatedColumnFormula>
    </tableColumn>
    <tableColumn id="29" name="PE" dataDxfId="17">
      <calculatedColumnFormula>RTD("gartle.rtd",,"MsnMoneyQuotes2",Table1[Code],"PERatio")</calculatedColumnFormula>
    </tableColumn>
    <tableColumn id="32" name="Market Cap" dataDxfId="16">
      <calculatedColumnFormula>RTD("gartle.rtd",,"MsnMoneyQuotes2",Table1[Code],"Market Cap")</calculatedColumnFormula>
    </tableColumn>
    <tableColumn id="36" name="DividendYield" dataDxfId="15">
      <calculatedColumnFormula>RTD("gartle.rtd",,"MsnMoneyQuotes2",Table1[Code],"DividendYield")</calculatedColumnFormula>
    </tableColumn>
    <tableColumn id="37" name="DividendShare" dataDxfId="14">
      <calculatedColumnFormula>RTD("gartle.rtd",,"MsnMoneyQuotes2",Table1[Code],"DividendShare")</calculatedColumnFormula>
    </tableColumn>
    <tableColumn id="23" name="Symbol" dataDxfId="13">
      <calculatedColumnFormula>RTD("gartle.rtd",,"MsnMoneyQuotes2",Table1[Code],"Symbol")</calculatedColumnFormula>
    </tableColumn>
    <tableColumn id="24" name="MSN Symbol" dataDxfId="12">
      <calculatedColumnFormula>RTD("gartle.rtd",,"MsnMoneyQuotes2",Table1[Code],"MSN Symbol")</calculatedColumnFormula>
    </tableColumn>
    <tableColumn id="46" name="CompanyName" dataDxfId="11">
      <calculatedColumnFormula>RTD("gartle.rtd",,"MsnMoneyQuotes2",Table1[Code],"Name")</calculatedColumnFormula>
    </tableColumn>
    <tableColumn id="13" name="Short Name" dataDxfId="10">
      <calculatedColumnFormula>RTD("gartle.rtd",,"MsnMoneyQuotes2",Table1[Code],"Short Name")</calculatedColumnFormula>
    </tableColumn>
    <tableColumn id="47" name="Stock Exchange" dataDxfId="9">
      <calculatedColumnFormula>RTD("gartle.rtd",,"MsnMoneyQuotes2",Table1[Code],"Stock Exchange")</calculatedColumnFormula>
    </tableColumn>
    <tableColumn id="25" name="Market" dataDxfId="8">
      <calculatedColumnFormula>RTD("gartle.rtd",,"MsnMoneyQuotes2",Table1[Code],"Market")</calculatedColumnFormula>
    </tableColumn>
    <tableColumn id="31" name="Currency" dataDxfId="7">
      <calculatedColumnFormula>RTD("gartle.rtd",,"MsnMoneyQuotes2",Table1[Code],"Currency")</calculatedColumnFormula>
    </tableColumn>
    <tableColumn id="26" name="UTC Offset" dataDxfId="6">
      <calculatedColumnFormula>RTD("gartle.rtd",,"MsnMoneyQuotes2",Table1[Code],"UTC Offset")</calculatedColumnFormula>
    </tableColumn>
    <tableColumn id="21" name="Type" dataDxfId="5">
      <calculatedColumnFormula>RTD("gartle.rtd",,"MsnMoneyQuotes2",Table1[Code],"Type")</calculatedColumnFormula>
    </tableColumn>
    <tableColumn id="50" name="rtd_LastError" dataDxfId="4">
      <calculatedColumnFormula>RTD("gartle.rtd",,"MsnMoneyQuotes2",Table1[Code],"rtd_LastError")</calculatedColumnFormula>
    </tableColumn>
    <tableColumn id="51" name="rtd_LastMessage" dataDxfId="3">
      <calculatedColumnFormula>RTD("gartle.rtd",,"MsnMoneyQuotes2",Table1[Code],"rtd_LastMessage")</calculatedColumnFormula>
    </tableColumn>
    <tableColumn id="52" name="rtd_LastUpdate" dataDxfId="2">
      <calculatedColumnFormula>RTD("gartle.rtd",,"MsnMoneyQuotes2",Table1[Code],"rtd_LastUpdate")</calculatedColumnFormula>
    </tableColumn>
    <tableColumn id="53" name="rtd_LastUpdateDate" dataDxfId="1">
      <calculatedColumnFormula>RTD("gartle.rtd",,"MsnMoneyQuotes2",Table1[Code],"rtd_LastUpdateDate")</calculatedColumnFormula>
    </tableColumn>
    <tableColumn id="54" name="rtd_LastUpdateTime" dataDxfId="0">
      <calculatedColumnFormula>RTD("gartle.rtd",,"MsnMoneyQuotes2",Table1[Code],"rtd_LastUpdateTime")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3:AP24"/>
  <sheetViews>
    <sheetView showGridLines="0"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5" x14ac:dyDescent="0.25"/>
  <cols>
    <col min="1" max="1" width="2.5703125" customWidth="1"/>
    <col min="2" max="2" width="15.7109375" customWidth="1"/>
    <col min="3" max="3" width="13.7109375" bestFit="1" customWidth="1"/>
    <col min="4" max="4" width="14" bestFit="1" customWidth="1"/>
    <col min="5" max="5" width="2.85546875" customWidth="1"/>
    <col min="6" max="6" width="8.5703125" bestFit="1" customWidth="1"/>
    <col min="7" max="7" width="14.140625" bestFit="1" customWidth="1"/>
    <col min="8" max="8" width="14.5703125" bestFit="1" customWidth="1"/>
    <col min="9" max="9" width="8.5703125" bestFit="1" customWidth="1"/>
    <col min="10" max="10" width="8.85546875" customWidth="1"/>
    <col min="11" max="11" width="8.5703125" bestFit="1" customWidth="1"/>
    <col min="12" max="12" width="11.140625" bestFit="1" customWidth="1"/>
    <col min="13" max="13" width="18" customWidth="1"/>
    <col min="14" max="14" width="9.85546875" bestFit="1" customWidth="1"/>
    <col min="15" max="15" width="9" bestFit="1" customWidth="1"/>
    <col min="16" max="16" width="8.5703125" bestFit="1" customWidth="1"/>
    <col min="17" max="17" width="14.85546875" bestFit="1" customWidth="1"/>
    <col min="18" max="18" width="20.42578125" bestFit="1" customWidth="1"/>
    <col min="19" max="19" width="20" bestFit="1" customWidth="1"/>
    <col min="20" max="20" width="27.5703125" bestFit="1" customWidth="1"/>
    <col min="21" max="21" width="27.140625" bestFit="1" customWidth="1"/>
    <col min="22" max="22" width="20" bestFit="1" customWidth="1"/>
    <col min="23" max="23" width="19" bestFit="1" customWidth="1"/>
    <col min="24" max="24" width="9.140625" customWidth="1"/>
    <col min="25" max="25" width="7" customWidth="1"/>
    <col min="26" max="26" width="16.140625" customWidth="1"/>
    <col min="27" max="27" width="13.7109375" bestFit="1" customWidth="1"/>
    <col min="28" max="28" width="14.140625" bestFit="1" customWidth="1"/>
    <col min="29" max="29" width="8.28515625" customWidth="1"/>
    <col min="30" max="30" width="16" bestFit="1" customWidth="1"/>
    <col min="31" max="32" width="31.140625" customWidth="1"/>
    <col min="33" max="33" width="14.140625" bestFit="1" customWidth="1"/>
    <col min="34" max="34" width="14.140625" customWidth="1"/>
    <col min="35" max="35" width="8.85546875" bestFit="1" customWidth="1"/>
    <col min="36" max="37" width="14.140625" customWidth="1"/>
    <col min="38" max="38" width="12.28515625" bestFit="1" customWidth="1"/>
    <col min="39" max="39" width="16" bestFit="1" customWidth="1"/>
    <col min="40" max="40" width="16.140625" bestFit="1" customWidth="1"/>
    <col min="41" max="41" width="19" bestFit="1" customWidth="1"/>
    <col min="42" max="42" width="19.28515625" bestFit="1" customWidth="1"/>
  </cols>
  <sheetData>
    <row r="3" spans="2:42" x14ac:dyDescent="0.25">
      <c r="B3" t="s">
        <v>53</v>
      </c>
      <c r="C3" t="s">
        <v>1</v>
      </c>
      <c r="D3" t="s">
        <v>2</v>
      </c>
      <c r="E3" t="s">
        <v>34</v>
      </c>
      <c r="F3" s="10" t="s">
        <v>3</v>
      </c>
      <c r="G3" s="10" t="s">
        <v>4</v>
      </c>
      <c r="H3" s="10" t="s">
        <v>5</v>
      </c>
      <c r="I3" s="10" t="s">
        <v>6</v>
      </c>
      <c r="J3" s="10" t="s">
        <v>7</v>
      </c>
      <c r="K3" s="10" t="s">
        <v>8</v>
      </c>
      <c r="L3" s="10" t="s">
        <v>9</v>
      </c>
      <c r="M3" t="s">
        <v>10</v>
      </c>
      <c r="N3" s="10" t="s">
        <v>11</v>
      </c>
      <c r="O3" s="10" t="s">
        <v>12</v>
      </c>
      <c r="P3" s="10" t="s">
        <v>13</v>
      </c>
      <c r="Q3" t="s">
        <v>14</v>
      </c>
      <c r="R3" s="10" t="s">
        <v>15</v>
      </c>
      <c r="S3" s="10" t="s">
        <v>16</v>
      </c>
      <c r="T3" s="10" t="s">
        <v>17</v>
      </c>
      <c r="U3" s="10" t="s">
        <v>18</v>
      </c>
      <c r="V3" s="10" t="s">
        <v>19</v>
      </c>
      <c r="W3" s="10" t="s">
        <v>59</v>
      </c>
      <c r="X3" s="10" t="s">
        <v>61</v>
      </c>
      <c r="Y3" s="10" t="s">
        <v>20</v>
      </c>
      <c r="Z3" s="10" t="s">
        <v>60</v>
      </c>
      <c r="AA3" s="10" t="s">
        <v>21</v>
      </c>
      <c r="AB3" s="10" t="s">
        <v>22</v>
      </c>
      <c r="AC3" s="26" t="s">
        <v>0</v>
      </c>
      <c r="AD3" s="26" t="s">
        <v>54</v>
      </c>
      <c r="AE3" t="s">
        <v>23</v>
      </c>
      <c r="AF3" t="s">
        <v>51</v>
      </c>
      <c r="AG3" t="s">
        <v>55</v>
      </c>
      <c r="AH3" t="s">
        <v>56</v>
      </c>
      <c r="AI3" t="s">
        <v>58</v>
      </c>
      <c r="AJ3" t="s">
        <v>57</v>
      </c>
      <c r="AK3" t="s">
        <v>52</v>
      </c>
      <c r="AL3" s="10" t="s">
        <v>24</v>
      </c>
      <c r="AM3" t="s">
        <v>25</v>
      </c>
      <c r="AN3" s="10" t="s">
        <v>26</v>
      </c>
      <c r="AO3" s="10" t="s">
        <v>27</v>
      </c>
      <c r="AP3" s="10" t="s">
        <v>28</v>
      </c>
    </row>
    <row r="4" spans="2:42" x14ac:dyDescent="0.25">
      <c r="B4" s="9" t="s">
        <v>29</v>
      </c>
      <c r="C4" s="2">
        <f>RTD("gartle.rtd",,"MsnMoneyQuotes2",Table1[Code],"LastTradeDate")</f>
        <v>43245</v>
      </c>
      <c r="D4" s="3">
        <f>RTD("gartle.rtd",,"MsnMoneyQuotes2",Table1[Code],"LastTradeTime")</f>
        <v>0.83201388888888894</v>
      </c>
      <c r="E4" s="1">
        <f>RTD("gartle.rtd",,"MsnMoneyQuotes2",Table1[Code],"Last:tick")</f>
        <v>0</v>
      </c>
      <c r="F4" s="4">
        <f>RTD("gartle.rtd",,"MsnMoneyQuotes2",Table1[Code],"Last")</f>
        <v>188.58</v>
      </c>
      <c r="G4" s="11">
        <f>RTD("gartle.rtd",,"MsnMoneyQuotes2",Table1[Code],"Change")</f>
        <v>0.43</v>
      </c>
      <c r="H4" s="6">
        <f>RTD("gartle.rtd",,"MsnMoneyQuotes2",Table1[Code],"ChangeInPercent")</f>
        <v>2.2850000000000001E-3</v>
      </c>
      <c r="I4" s="4">
        <f>RTD("gartle.rtd",,"MsnMoneyQuotes2",Table1[Code],"Open")</f>
        <v>188.23</v>
      </c>
      <c r="J4" s="4">
        <f>RTD("gartle.rtd",,"MsnMoneyQuotes2",Table1[Code],"High")</f>
        <v>189.65</v>
      </c>
      <c r="K4" s="4">
        <f>RTD("gartle.rtd",,"MsnMoneyQuotes2",Table1[Code],"Low")</f>
        <v>187.65</v>
      </c>
      <c r="L4" s="7">
        <f>RTD("gartle.rtd",,"MsnMoneyQuotes2",Table1[Code],"Volume")</f>
        <v>17460963</v>
      </c>
      <c r="M4" t="str">
        <f>RTD("gartle.rtd",,"MsnMoneyQuotes2",Table1[Code],"DaysRange")</f>
        <v>187.65 - 189.65</v>
      </c>
      <c r="N4" s="4">
        <f>RTD("gartle.rtd",,"MsnMoneyQuotes2",Table1[Code],"PreviousClose")</f>
        <v>188.15</v>
      </c>
      <c r="O4" s="4">
        <f>RTD("gartle.rtd",,"MsnMoneyQuotes2",Table1[Code],"YearHigh")</f>
        <v>190.37</v>
      </c>
      <c r="P4" s="4">
        <f>RTD("gartle.rtd",,"MsnMoneyQuotes2",Table1[Code],"YearLow")</f>
        <v>142.19999999999999</v>
      </c>
      <c r="Q4" t="str">
        <f>RTD("gartle.rtd",,"MsnMoneyQuotes2",Table1[Code],"YearRange")</f>
        <v>142.20 - 190.37</v>
      </c>
      <c r="R4" s="5">
        <f>RTD("gartle.rtd",,"MsnMoneyQuotes2",Table1[Code],"ChangeFromYearHigh")</f>
        <v>-1.789999999999992</v>
      </c>
      <c r="S4" s="5">
        <f>RTD("gartle.rtd",,"MsnMoneyQuotes2",Table1[Code],"ChangeFromYearLow")</f>
        <v>46.380000000000024</v>
      </c>
      <c r="T4" s="6">
        <f>RTD("gartle.rtd",,"MsnMoneyQuotes2",Table1[Code],"PercentChangeFromYearHigh")</f>
        <v>-9.4027420286809469E-3</v>
      </c>
      <c r="U4" s="6">
        <f>RTD("gartle.rtd",,"MsnMoneyQuotes2",Table1[Code],"PercentChangeFromYearLow")</f>
        <v>0.32616033755274282</v>
      </c>
      <c r="V4" s="7">
        <f>RTD("gartle.rtd",,"MsnMoneyQuotes2",Table1[Code],"AverageDailyVolume")</f>
        <v>29081974.03125</v>
      </c>
      <c r="W4" s="4">
        <f>RTD("gartle.rtd",,"MsnMoneyQuotes2",Table1[Code],"YRR")</f>
        <v>0.22765444958</v>
      </c>
      <c r="X4" s="4">
        <f>RTD("gartle.rtd",,"MsnMoneyQuotes2",Table1[Code],"YTD")</f>
        <v>11.434142899999999</v>
      </c>
      <c r="Y4" s="4">
        <f>RTD("gartle.rtd",,"MsnMoneyQuotes2",Table1[Code],"PERatio")</f>
        <v>18.148820000000001</v>
      </c>
      <c r="Z4" s="7">
        <f>RTD("gartle.rtd",,"MsnMoneyQuotes2",Table1[Code],"Market Cap")</f>
        <v>925815393680</v>
      </c>
      <c r="AA4" s="6">
        <f>RTD("gartle.rtd",,"MsnMoneyQuotes2",Table1[Code],"DividendYield")</f>
        <v>1.55E-2</v>
      </c>
      <c r="AB4">
        <f>RTD("gartle.rtd",,"MsnMoneyQuotes2",Table1[Code],"DividendShare")</f>
        <v>2.92</v>
      </c>
      <c r="AC4" t="str">
        <f>RTD("gartle.rtd",,"MsnMoneyQuotes2",Table1[Code],"Symbol")</f>
        <v>AAPL</v>
      </c>
      <c r="AD4" t="str">
        <f>RTD("gartle.rtd",,"MsnMoneyQuotes2",Table1[Code],"MSN Symbol")</f>
        <v>126.1.AAPL.NAS</v>
      </c>
      <c r="AE4" t="str">
        <f>RTD("gartle.rtd",,"MsnMoneyQuotes2",Table1[Code],"Name")</f>
        <v>Apple Inc</v>
      </c>
      <c r="AF4" t="str">
        <f>RTD("gartle.rtd",,"MsnMoneyQuotes2",Table1[Code],"Short Name")</f>
        <v>Apple Inc</v>
      </c>
      <c r="AG4" t="str">
        <f>RTD("gartle.rtd",,"MsnMoneyQuotes2",Table1[Code],"Stock Exchange")</f>
        <v>NASDAQ</v>
      </c>
      <c r="AH4" t="str">
        <f>RTD("gartle.rtd",,"MsnMoneyQuotes2",Table1[Code],"Market")</f>
        <v>USA</v>
      </c>
      <c r="AI4" t="str">
        <f>RTD("gartle.rtd",,"MsnMoneyQuotes2",Table1[Code],"Currency")</f>
        <v>USD</v>
      </c>
      <c r="AJ4" t="str">
        <f>RTD("gartle.rtd",,"MsnMoneyQuotes2",Table1[Code],"UTC Offset")</f>
        <v>UTC-04:00</v>
      </c>
      <c r="AK4" t="str">
        <f>RTD("gartle.rtd",,"MsnMoneyQuotes2",Table1[Code],"Type")</f>
        <v>Equity</v>
      </c>
      <c r="AL4">
        <f>RTD("gartle.rtd",,"MsnMoneyQuotes2",Table1[Code],"rtd_LastError")</f>
        <v>0</v>
      </c>
      <c r="AM4" t="str">
        <f>RTD("gartle.rtd",,"MsnMoneyQuotes2",Table1[Code],"rtd_LastMessage")</f>
        <v/>
      </c>
      <c r="AN4" s="8">
        <f>RTD("gartle.rtd",,"MsnMoneyQuotes2",Table1[Code],"rtd_LastUpdate")</f>
        <v>43246.754318680556</v>
      </c>
      <c r="AO4" s="2">
        <f>RTD("gartle.rtd",,"MsnMoneyQuotes2",Table1[Code],"rtd_LastUpdateDate")</f>
        <v>43246</v>
      </c>
      <c r="AP4" s="3">
        <f>RTD("gartle.rtd",,"MsnMoneyQuotes2",Table1[Code],"rtd_LastUpdateTime")</f>
        <v>0.75431868055555551</v>
      </c>
    </row>
    <row r="5" spans="2:42" x14ac:dyDescent="0.25">
      <c r="B5" s="9" t="s">
        <v>33</v>
      </c>
      <c r="C5" s="2">
        <f>RTD("gartle.rtd",,"MsnMoneyQuotes2",Table1[Code],"LastTradeDate")</f>
        <v>43245</v>
      </c>
      <c r="D5" s="3">
        <f>RTD("gartle.rtd",,"MsnMoneyQuotes2",Table1[Code],"LastTradeTime")</f>
        <v>0.82976851851851852</v>
      </c>
      <c r="E5" s="1">
        <f>RTD("gartle.rtd",,"MsnMoneyQuotes2",Table1[Code],"Last:tick")</f>
        <v>0</v>
      </c>
      <c r="F5" s="4">
        <f>RTD("gartle.rtd",,"MsnMoneyQuotes2",Table1[Code],"Last")</f>
        <v>184.92</v>
      </c>
      <c r="G5" s="11">
        <f>RTD("gartle.rtd",,"MsnMoneyQuotes2",Table1[Code],"Change")</f>
        <v>-1.01</v>
      </c>
      <c r="H5" s="6">
        <f>RTD("gartle.rtd",,"MsnMoneyQuotes2",Table1[Code],"ChangeInPercent")</f>
        <v>-5.4320000000000002E-3</v>
      </c>
      <c r="I5" s="4">
        <f>RTD("gartle.rtd",,"MsnMoneyQuotes2",Table1[Code],"Open")</f>
        <v>186.02</v>
      </c>
      <c r="J5" s="4">
        <f>RTD("gartle.rtd",,"MsnMoneyQuotes2",Table1[Code],"High")</f>
        <v>186.33</v>
      </c>
      <c r="K5" s="4">
        <f>RTD("gartle.rtd",,"MsnMoneyQuotes2",Table1[Code],"Low")</f>
        <v>184.45</v>
      </c>
      <c r="L5" s="7">
        <f>RTD("gartle.rtd",,"MsnMoneyQuotes2",Table1[Code],"Volume")</f>
        <v>10965061</v>
      </c>
      <c r="M5" t="str">
        <f>RTD("gartle.rtd",,"MsnMoneyQuotes2",Table1[Code],"DaysRange")</f>
        <v>184.45 - 186.33</v>
      </c>
      <c r="N5" s="4">
        <f>RTD("gartle.rtd",,"MsnMoneyQuotes2",Table1[Code],"PreviousClose")</f>
        <v>185.93</v>
      </c>
      <c r="O5" s="4">
        <f>RTD("gartle.rtd",,"MsnMoneyQuotes2",Table1[Code],"YearHigh")</f>
        <v>195.32</v>
      </c>
      <c r="P5" s="4">
        <f>RTD("gartle.rtd",,"MsnMoneyQuotes2",Table1[Code],"YearLow")</f>
        <v>144.56</v>
      </c>
      <c r="Q5" t="str">
        <f>RTD("gartle.rtd",,"MsnMoneyQuotes2",Table1[Code],"YearRange")</f>
        <v>144.56 - 195.32</v>
      </c>
      <c r="R5" s="5">
        <f>RTD("gartle.rtd",,"MsnMoneyQuotes2",Table1[Code],"ChangeFromYearHigh")</f>
        <v>-10.400000000000006</v>
      </c>
      <c r="S5" s="5">
        <f>RTD("gartle.rtd",,"MsnMoneyQuotes2",Table1[Code],"ChangeFromYearLow")</f>
        <v>40.359999999999985</v>
      </c>
      <c r="T5" s="6">
        <f>RTD("gartle.rtd",,"MsnMoneyQuotes2",Table1[Code],"PercentChangeFromYearHigh")</f>
        <v>-5.3245955355314387E-2</v>
      </c>
      <c r="U5" s="6">
        <f>RTD("gartle.rtd",,"MsnMoneyQuotes2",Table1[Code],"PercentChangeFromYearLow")</f>
        <v>0.27919203099059203</v>
      </c>
      <c r="V5" s="7">
        <f>RTD("gartle.rtd",,"MsnMoneyQuotes2",Table1[Code],"AverageDailyVolume")</f>
        <v>30800910.71875</v>
      </c>
      <c r="W5" s="4">
        <f>RTD("gartle.rtd",,"MsnMoneyQuotes2",Table1[Code],"YRR")</f>
        <v>0.21553934135300001</v>
      </c>
      <c r="X5" s="4">
        <f>RTD("gartle.rtd",,"MsnMoneyQuotes2",Table1[Code],"YTD")</f>
        <v>4.7942876999999999</v>
      </c>
      <c r="Y5" s="4">
        <f>RTD("gartle.rtd",,"MsnMoneyQuotes2",Table1[Code],"PERatio")</f>
        <v>30.959752000000002</v>
      </c>
      <c r="Z5" s="7">
        <f>RTD("gartle.rtd",,"MsnMoneyQuotes2",Table1[Code],"Market Cap")</f>
        <v>541005926100</v>
      </c>
      <c r="AA5" s="6" t="e">
        <f>RTD("gartle.rtd",,"MsnMoneyQuotes2",Table1[Code],"DividendYield")</f>
        <v>#N/A</v>
      </c>
      <c r="AB5" t="e">
        <f>RTD("gartle.rtd",,"MsnMoneyQuotes2",Table1[Code],"DividendShare")</f>
        <v>#N/A</v>
      </c>
      <c r="AC5" t="str">
        <f>RTD("gartle.rtd",,"MsnMoneyQuotes2",Table1[Code],"Symbol")</f>
        <v>FB</v>
      </c>
      <c r="AD5" t="str">
        <f>RTD("gartle.rtd",,"MsnMoneyQuotes2",Table1[Code],"MSN Symbol")</f>
        <v>126.1.FB.NAS</v>
      </c>
      <c r="AE5" t="str">
        <f>RTD("gartle.rtd",,"MsnMoneyQuotes2",Table1[Code],"Name")</f>
        <v>Facebook Inc</v>
      </c>
      <c r="AF5" t="str">
        <f>RTD("gartle.rtd",,"MsnMoneyQuotes2",Table1[Code],"Short Name")</f>
        <v>Facebook</v>
      </c>
      <c r="AG5" t="str">
        <f>RTD("gartle.rtd",,"MsnMoneyQuotes2",Table1[Code],"Stock Exchange")</f>
        <v>NASDAQ</v>
      </c>
      <c r="AH5" t="str">
        <f>RTD("gartle.rtd",,"MsnMoneyQuotes2",Table1[Code],"Market")</f>
        <v>USA</v>
      </c>
      <c r="AI5" t="str">
        <f>RTD("gartle.rtd",,"MsnMoneyQuotes2",Table1[Code],"Currency")</f>
        <v>USD</v>
      </c>
      <c r="AJ5" t="str">
        <f>RTD("gartle.rtd",,"MsnMoneyQuotes2",Table1[Code],"UTC Offset")</f>
        <v>UTC-04:00</v>
      </c>
      <c r="AK5" t="str">
        <f>RTD("gartle.rtd",,"MsnMoneyQuotes2",Table1[Code],"Type")</f>
        <v>Equity</v>
      </c>
      <c r="AL5">
        <f>RTD("gartle.rtd",,"MsnMoneyQuotes2",Table1[Code],"rtd_LastError")</f>
        <v>0</v>
      </c>
      <c r="AM5" t="str">
        <f>RTD("gartle.rtd",,"MsnMoneyQuotes2",Table1[Code],"rtd_LastMessage")</f>
        <v/>
      </c>
      <c r="AN5" s="8">
        <f>RTD("gartle.rtd",,"MsnMoneyQuotes2",Table1[Code],"rtd_LastUpdate")</f>
        <v>43246.754534768515</v>
      </c>
      <c r="AO5" s="2">
        <f>RTD("gartle.rtd",,"MsnMoneyQuotes2",Table1[Code],"rtd_LastUpdateDate")</f>
        <v>43246</v>
      </c>
      <c r="AP5" s="3">
        <f>RTD("gartle.rtd",,"MsnMoneyQuotes2",Table1[Code],"rtd_LastUpdateTime")</f>
        <v>0.75453476851851853</v>
      </c>
    </row>
    <row r="6" spans="2:42" x14ac:dyDescent="0.25">
      <c r="B6" s="9" t="s">
        <v>30</v>
      </c>
      <c r="C6" s="2">
        <f>RTD("gartle.rtd",,"MsnMoneyQuotes2",Table1[Code],"LastTradeDate")</f>
        <v>43245</v>
      </c>
      <c r="D6" s="3">
        <f>RTD("gartle.rtd",,"MsnMoneyQuotes2",Table1[Code],"LastTradeTime")</f>
        <v>0.83165509259259263</v>
      </c>
      <c r="E6" s="1">
        <f>RTD("gartle.rtd",,"MsnMoneyQuotes2",Table1[Code],"Last:tick")</f>
        <v>0</v>
      </c>
      <c r="F6" s="4">
        <f>RTD("gartle.rtd",,"MsnMoneyQuotes2",Table1[Code],"Last")</f>
        <v>1075.6600000000001</v>
      </c>
      <c r="G6" s="11">
        <f>RTD("gartle.rtd",,"MsnMoneyQuotes2",Table1[Code],"Change")</f>
        <v>-3.58</v>
      </c>
      <c r="H6" s="6">
        <f>RTD("gartle.rtd",,"MsnMoneyQuotes2",Table1[Code],"ChangeInPercent")</f>
        <v>-3.3170000000000001E-3</v>
      </c>
      <c r="I6" s="4">
        <f>RTD("gartle.rtd",,"MsnMoneyQuotes2",Table1[Code],"Open")</f>
        <v>1079.02</v>
      </c>
      <c r="J6" s="4">
        <f>RTD("gartle.rtd",,"MsnMoneyQuotes2",Table1[Code],"High")</f>
        <v>1082.56</v>
      </c>
      <c r="K6" s="4">
        <f>RTD("gartle.rtd",,"MsnMoneyQuotes2",Table1[Code],"Low")</f>
        <v>1073.7750000000001</v>
      </c>
      <c r="L6" s="7">
        <f>RTD("gartle.rtd",,"MsnMoneyQuotes2",Table1[Code],"Volume")</f>
        <v>899406</v>
      </c>
      <c r="M6" t="str">
        <f>RTD("gartle.rtd",,"MsnMoneyQuotes2",Table1[Code],"DaysRange")</f>
        <v>1073.78 - 1082.56</v>
      </c>
      <c r="N6" s="4">
        <f>RTD("gartle.rtd",,"MsnMoneyQuotes2",Table1[Code],"PreviousClose")</f>
        <v>1079.24</v>
      </c>
      <c r="O6" s="4">
        <f>RTD("gartle.rtd",,"MsnMoneyQuotes2",Table1[Code],"YearHigh")</f>
        <v>1186.8900000000001</v>
      </c>
      <c r="P6" s="4">
        <f>RTD("gartle.rtd",,"MsnMoneyQuotes2",Table1[Code],"YearLow")</f>
        <v>894.79</v>
      </c>
      <c r="Q6" t="str">
        <f>RTD("gartle.rtd",,"MsnMoneyQuotes2",Table1[Code],"YearRange")</f>
        <v>894.79 - 1186.89</v>
      </c>
      <c r="R6" s="5">
        <f>RTD("gartle.rtd",,"MsnMoneyQuotes2",Table1[Code],"ChangeFromYearHigh")</f>
        <v>-111.23000000000002</v>
      </c>
      <c r="S6" s="5">
        <f>RTD("gartle.rtd",,"MsnMoneyQuotes2",Table1[Code],"ChangeFromYearLow")</f>
        <v>180.87000000000012</v>
      </c>
      <c r="T6" s="6">
        <f>RTD("gartle.rtd",,"MsnMoneyQuotes2",Table1[Code],"PercentChangeFromYearHigh")</f>
        <v>-9.3715508598100933E-2</v>
      </c>
      <c r="U6" s="6">
        <f>RTD("gartle.rtd",,"MsnMoneyQuotes2",Table1[Code],"PercentChangeFromYearLow")</f>
        <v>0.20213681422456681</v>
      </c>
      <c r="V6" s="7">
        <f>RTD("gartle.rtd",,"MsnMoneyQuotes2",Table1[Code],"AverageDailyVolume")</f>
        <v>1705540.5</v>
      </c>
      <c r="W6" s="4">
        <f>RTD("gartle.rtd",,"MsnMoneyQuotes2",Table1[Code],"YRR")</f>
        <v>0.10724983787499999</v>
      </c>
      <c r="X6" s="4">
        <f>RTD("gartle.rtd",,"MsnMoneyQuotes2",Table1[Code],"YTD")</f>
        <v>2.7962538000000001</v>
      </c>
      <c r="Y6" s="4">
        <f>RTD("gartle.rtd",,"MsnMoneyQuotes2",Table1[Code],"PERatio")</f>
        <v>45.662100000000002</v>
      </c>
      <c r="Z6" s="7">
        <f>RTD("gartle.rtd",,"MsnMoneyQuotes2",Table1[Code],"Market Cap")</f>
        <v>752064244216</v>
      </c>
      <c r="AA6" s="6" t="e">
        <f>RTD("gartle.rtd",,"MsnMoneyQuotes2",Table1[Code],"DividendYield")</f>
        <v>#N/A</v>
      </c>
      <c r="AB6" t="e">
        <f>RTD("gartle.rtd",,"MsnMoneyQuotes2",Table1[Code],"DividendShare")</f>
        <v>#N/A</v>
      </c>
      <c r="AC6" t="str">
        <f>RTD("gartle.rtd",,"MsnMoneyQuotes2",Table1[Code],"Symbol")</f>
        <v>GOOG</v>
      </c>
      <c r="AD6" t="str">
        <f>RTD("gartle.rtd",,"MsnMoneyQuotes2",Table1[Code],"MSN Symbol")</f>
        <v>126.1.GOOG.NAS</v>
      </c>
      <c r="AE6" t="str">
        <f>RTD("gartle.rtd",,"MsnMoneyQuotes2",Table1[Code],"Name")</f>
        <v>Alphabet Inc</v>
      </c>
      <c r="AF6" t="str">
        <f>RTD("gartle.rtd",,"MsnMoneyQuotes2",Table1[Code],"Short Name")</f>
        <v>Alphabet Inc</v>
      </c>
      <c r="AG6" t="str">
        <f>RTD("gartle.rtd",,"MsnMoneyQuotes2",Table1[Code],"Stock Exchange")</f>
        <v>NASDAQ</v>
      </c>
      <c r="AH6" t="str">
        <f>RTD("gartle.rtd",,"MsnMoneyQuotes2",Table1[Code],"Market")</f>
        <v>USA</v>
      </c>
      <c r="AI6" t="str">
        <f>RTD("gartle.rtd",,"MsnMoneyQuotes2",Table1[Code],"Currency")</f>
        <v>USD</v>
      </c>
      <c r="AJ6" t="str">
        <f>RTD("gartle.rtd",,"MsnMoneyQuotes2",Table1[Code],"UTC Offset")</f>
        <v>UTC-04:00</v>
      </c>
      <c r="AK6" t="str">
        <f>RTD("gartle.rtd",,"MsnMoneyQuotes2",Table1[Code],"Type")</f>
        <v>Equity</v>
      </c>
      <c r="AL6">
        <f>RTD("gartle.rtd",,"MsnMoneyQuotes2",Table1[Code],"rtd_LastError")</f>
        <v>0</v>
      </c>
      <c r="AM6" t="str">
        <f>RTD("gartle.rtd",,"MsnMoneyQuotes2",Table1[Code],"rtd_LastMessage")</f>
        <v/>
      </c>
      <c r="AN6" s="8">
        <f>RTD("gartle.rtd",,"MsnMoneyQuotes2",Table1[Code],"rtd_LastUpdate")</f>
        <v>43246.754508287035</v>
      </c>
      <c r="AO6" s="2">
        <f>RTD("gartle.rtd",,"MsnMoneyQuotes2",Table1[Code],"rtd_LastUpdateDate")</f>
        <v>43246</v>
      </c>
      <c r="AP6" s="3">
        <f>RTD("gartle.rtd",,"MsnMoneyQuotes2",Table1[Code],"rtd_LastUpdateTime")</f>
        <v>0.75450828703703698</v>
      </c>
    </row>
    <row r="7" spans="2:42" x14ac:dyDescent="0.25">
      <c r="B7" s="9" t="s">
        <v>31</v>
      </c>
      <c r="C7" s="2">
        <f>RTD("gartle.rtd",,"MsnMoneyQuotes2",Table1[Code],"LastTradeDate")</f>
        <v>43245</v>
      </c>
      <c r="D7" s="3">
        <f>RTD("gartle.rtd",,"MsnMoneyQuotes2",Table1[Code],"LastTradeTime")</f>
        <v>0.82600694444444445</v>
      </c>
      <c r="E7" s="1">
        <f>RTD("gartle.rtd",,"MsnMoneyQuotes2",Table1[Code],"Last:tick")</f>
        <v>0</v>
      </c>
      <c r="F7" s="4">
        <f>RTD("gartle.rtd",,"MsnMoneyQuotes2",Table1[Code],"Last")</f>
        <v>98.36</v>
      </c>
      <c r="G7" s="11">
        <f>RTD("gartle.rtd",,"MsnMoneyQuotes2",Table1[Code],"Change")</f>
        <v>0.05</v>
      </c>
      <c r="H7" s="6">
        <f>RTD("gartle.rtd",,"MsnMoneyQuotes2",Table1[Code],"ChangeInPercent")</f>
        <v>5.0900000000000001E-4</v>
      </c>
      <c r="I7" s="4">
        <f>RTD("gartle.rtd",,"MsnMoneyQuotes2",Table1[Code],"Open")</f>
        <v>98.3</v>
      </c>
      <c r="J7" s="4">
        <f>RTD("gartle.rtd",,"MsnMoneyQuotes2",Table1[Code],"High")</f>
        <v>98.98</v>
      </c>
      <c r="K7" s="4">
        <f>RTD("gartle.rtd",,"MsnMoneyQuotes2",Table1[Code],"Low")</f>
        <v>97.86</v>
      </c>
      <c r="L7" s="7">
        <f>RTD("gartle.rtd",,"MsnMoneyQuotes2",Table1[Code],"Volume")</f>
        <v>18363918</v>
      </c>
      <c r="M7" t="str">
        <f>RTD("gartle.rtd",,"MsnMoneyQuotes2",Table1[Code],"DaysRange")</f>
        <v>97.86 - 98.98</v>
      </c>
      <c r="N7" s="4">
        <f>RTD("gartle.rtd",,"MsnMoneyQuotes2",Table1[Code],"PreviousClose")</f>
        <v>98.31</v>
      </c>
      <c r="O7" s="4">
        <f>RTD("gartle.rtd",,"MsnMoneyQuotes2",Table1[Code],"YearHigh")</f>
        <v>98.98</v>
      </c>
      <c r="P7" s="4">
        <f>RTD("gartle.rtd",,"MsnMoneyQuotes2",Table1[Code],"YearLow")</f>
        <v>68.02</v>
      </c>
      <c r="Q7" t="str">
        <f>RTD("gartle.rtd",,"MsnMoneyQuotes2",Table1[Code],"YearRange")</f>
        <v>68.02 - 98.98</v>
      </c>
      <c r="R7" s="5">
        <f>RTD("gartle.rtd",,"MsnMoneyQuotes2",Table1[Code],"ChangeFromYearHigh")</f>
        <v>-0.62000000000000455</v>
      </c>
      <c r="S7" s="5">
        <f>RTD("gartle.rtd",,"MsnMoneyQuotes2",Table1[Code],"ChangeFromYearLow")</f>
        <v>30.340000000000003</v>
      </c>
      <c r="T7" s="6">
        <f>RTD("gartle.rtd",,"MsnMoneyQuotes2",Table1[Code],"PercentChangeFromYearHigh")</f>
        <v>-6.2638916952920242E-3</v>
      </c>
      <c r="U7" s="6">
        <f>RTD("gartle.rtd",,"MsnMoneyQuotes2",Table1[Code],"PercentChangeFromYearLow")</f>
        <v>0.44604528079976485</v>
      </c>
      <c r="V7" s="7">
        <f>RTD("gartle.rtd",,"MsnMoneyQuotes2",Table1[Code],"AverageDailyVolume")</f>
        <v>27576790.828125</v>
      </c>
      <c r="W7" s="4">
        <f>RTD("gartle.rtd",,"MsnMoneyQuotes2",Table1[Code],"YRR")</f>
        <v>0.40594625500299997</v>
      </c>
      <c r="X7" s="4">
        <f>RTD("gartle.rtd",,"MsnMoneyQuotes2",Table1[Code],"YTD")</f>
        <v>14.987140500000001</v>
      </c>
      <c r="Y7" s="4">
        <f>RTD("gartle.rtd",,"MsnMoneyQuotes2",Table1[Code],"PERatio")</f>
        <v>66.666667000000004</v>
      </c>
      <c r="Z7" s="7">
        <f>RTD("gartle.rtd",,"MsnMoneyQuotes2",Table1[Code],"Market Cap")</f>
        <v>758024265645</v>
      </c>
      <c r="AA7" s="6">
        <f>RTD("gartle.rtd",,"MsnMoneyQuotes2",Table1[Code],"DividendYield")</f>
        <v>1.7000000000000001E-2</v>
      </c>
      <c r="AB7">
        <f>RTD("gartle.rtd",,"MsnMoneyQuotes2",Table1[Code],"DividendShare")</f>
        <v>1.68</v>
      </c>
      <c r="AC7" t="str">
        <f>RTD("gartle.rtd",,"MsnMoneyQuotes2",Table1[Code],"Symbol")</f>
        <v>MSFT</v>
      </c>
      <c r="AD7" t="str">
        <f>RTD("gartle.rtd",,"MsnMoneyQuotes2",Table1[Code],"MSN Symbol")</f>
        <v>126.1.MSFT.NAS</v>
      </c>
      <c r="AE7" t="str">
        <f>RTD("gartle.rtd",,"MsnMoneyQuotes2",Table1[Code],"Name")</f>
        <v>Microsoft Corp</v>
      </c>
      <c r="AF7" t="str">
        <f>RTD("gartle.rtd",,"MsnMoneyQuotes2",Table1[Code],"Short Name")</f>
        <v>Microsoft Corporation</v>
      </c>
      <c r="AG7" t="str">
        <f>RTD("gartle.rtd",,"MsnMoneyQuotes2",Table1[Code],"Stock Exchange")</f>
        <v>NASDAQ</v>
      </c>
      <c r="AH7" t="str">
        <f>RTD("gartle.rtd",,"MsnMoneyQuotes2",Table1[Code],"Market")</f>
        <v>USA</v>
      </c>
      <c r="AI7" t="str">
        <f>RTD("gartle.rtd",,"MsnMoneyQuotes2",Table1[Code],"Currency")</f>
        <v>USD</v>
      </c>
      <c r="AJ7" t="str">
        <f>RTD("gartle.rtd",,"MsnMoneyQuotes2",Table1[Code],"UTC Offset")</f>
        <v>UTC-04:00</v>
      </c>
      <c r="AK7" t="str">
        <f>RTD("gartle.rtd",,"MsnMoneyQuotes2",Table1[Code],"Type")</f>
        <v>Equity</v>
      </c>
      <c r="AL7">
        <f>RTD("gartle.rtd",,"MsnMoneyQuotes2",Table1[Code],"rtd_LastError")</f>
        <v>0</v>
      </c>
      <c r="AM7" t="str">
        <f>RTD("gartle.rtd",,"MsnMoneyQuotes2",Table1[Code],"rtd_LastMessage")</f>
        <v/>
      </c>
      <c r="AN7" s="8">
        <f>RTD("gartle.rtd",,"MsnMoneyQuotes2",Table1[Code],"rtd_LastUpdate")</f>
        <v>43246.754468287036</v>
      </c>
      <c r="AO7" s="2">
        <f>RTD("gartle.rtd",,"MsnMoneyQuotes2",Table1[Code],"rtd_LastUpdateDate")</f>
        <v>43246</v>
      </c>
      <c r="AP7" s="3">
        <f>RTD("gartle.rtd",,"MsnMoneyQuotes2",Table1[Code],"rtd_LastUpdateTime")</f>
        <v>0.75446828703703706</v>
      </c>
    </row>
    <row r="8" spans="2:42" x14ac:dyDescent="0.25">
      <c r="B8" s="9" t="s">
        <v>32</v>
      </c>
      <c r="C8" s="2">
        <f>RTD("gartle.rtd",,"MsnMoneyQuotes2",Table1[Code],"LastTradeDate")</f>
        <v>43245</v>
      </c>
      <c r="D8" s="3">
        <f>RTD("gartle.rtd",,"MsnMoneyQuotes2",Table1[Code],"LastTradeTime")</f>
        <v>0.8325231481481481</v>
      </c>
      <c r="E8" s="1">
        <f>RTD("gartle.rtd",,"MsnMoneyQuotes2",Table1[Code],"Last:tick")</f>
        <v>0</v>
      </c>
      <c r="F8" s="4">
        <f>RTD("gartle.rtd",,"MsnMoneyQuotes2",Table1[Code],"Last")</f>
        <v>47</v>
      </c>
      <c r="G8" s="11">
        <f>RTD("gartle.rtd",,"MsnMoneyQuotes2",Table1[Code],"Change")</f>
        <v>0.54</v>
      </c>
      <c r="H8" s="6">
        <f>RTD("gartle.rtd",,"MsnMoneyQuotes2",Table1[Code],"ChangeInPercent")</f>
        <v>1.1623000000000001E-2</v>
      </c>
      <c r="I8" s="4">
        <f>RTD("gartle.rtd",,"MsnMoneyQuotes2",Table1[Code],"Open")</f>
        <v>46.49</v>
      </c>
      <c r="J8" s="4">
        <f>RTD("gartle.rtd",,"MsnMoneyQuotes2",Table1[Code],"High")</f>
        <v>47.164999999999999</v>
      </c>
      <c r="K8" s="4">
        <f>RTD("gartle.rtd",,"MsnMoneyQuotes2",Table1[Code],"Low")</f>
        <v>46.48</v>
      </c>
      <c r="L8" s="7">
        <f>RTD("gartle.rtd",,"MsnMoneyQuotes2",Table1[Code],"Volume")</f>
        <v>11354337</v>
      </c>
      <c r="M8" t="str">
        <f>RTD("gartle.rtd",,"MsnMoneyQuotes2",Table1[Code],"DaysRange")</f>
        <v>46.48 - 47.17</v>
      </c>
      <c r="N8" s="4">
        <f>RTD("gartle.rtd",,"MsnMoneyQuotes2",Table1[Code],"PreviousClose")</f>
        <v>46.46</v>
      </c>
      <c r="O8" s="4">
        <f>RTD("gartle.rtd",,"MsnMoneyQuotes2",Table1[Code],"YearHigh")</f>
        <v>53.48</v>
      </c>
      <c r="P8" s="4">
        <f>RTD("gartle.rtd",,"MsnMoneyQuotes2",Table1[Code],"YearLow")</f>
        <v>43.74</v>
      </c>
      <c r="Q8" t="str">
        <f>RTD("gartle.rtd",,"MsnMoneyQuotes2",Table1[Code],"YearRange")</f>
        <v>43.74 - 53.48</v>
      </c>
      <c r="R8" s="5">
        <f>RTD("gartle.rtd",,"MsnMoneyQuotes2",Table1[Code],"ChangeFromYearHigh")</f>
        <v>-6.4799999999999969</v>
      </c>
      <c r="S8" s="5">
        <f>RTD("gartle.rtd",,"MsnMoneyQuotes2",Table1[Code],"ChangeFromYearLow")</f>
        <v>3.259999999999998</v>
      </c>
      <c r="T8" s="6">
        <f>RTD("gartle.rtd",,"MsnMoneyQuotes2",Table1[Code],"PercentChangeFromYearHigh")</f>
        <v>-0.12116679132385934</v>
      </c>
      <c r="U8" s="6">
        <f>RTD("gartle.rtd",,"MsnMoneyQuotes2",Table1[Code],"PercentChangeFromYearLow")</f>
        <v>7.4531321444901641E-2</v>
      </c>
      <c r="V8" s="7">
        <f>RTD("gartle.rtd",,"MsnMoneyQuotes2",Table1[Code],"AverageDailyVolume")</f>
        <v>14544863.492063493</v>
      </c>
      <c r="W8" s="4">
        <f>RTD("gartle.rtd",,"MsnMoneyQuotes2",Table1[Code],"YRR")</f>
        <v>3.8444542642999999E-2</v>
      </c>
      <c r="X8" s="4">
        <f>RTD("gartle.rtd",,"MsnMoneyQuotes2",Table1[Code],"YTD")</f>
        <v>-0.59221659999999998</v>
      </c>
      <c r="Y8" s="4">
        <f>RTD("gartle.rtd",,"MsnMoneyQuotes2",Table1[Code],"PERatio")</f>
        <v>54.644809000000002</v>
      </c>
      <c r="Z8" s="7">
        <f>RTD("gartle.rtd",,"MsnMoneyQuotes2",Table1[Code],"Market Cap")</f>
        <v>191460479700</v>
      </c>
      <c r="AA8" s="6">
        <f>RTD("gartle.rtd",,"MsnMoneyQuotes2",Table1[Code],"DividendYield")</f>
        <v>1.6200000000000003E-2</v>
      </c>
      <c r="AB8">
        <f>RTD("gartle.rtd",,"MsnMoneyQuotes2",Table1[Code],"DividendShare")</f>
        <v>0.76</v>
      </c>
      <c r="AC8" t="str">
        <f>RTD("gartle.rtd",,"MsnMoneyQuotes2",Table1[Code],"Symbol")</f>
        <v>ORCL</v>
      </c>
      <c r="AD8" t="str">
        <f>RTD("gartle.rtd",,"MsnMoneyQuotes2",Table1[Code],"MSN Symbol")</f>
        <v>126.1.ORCL.NYS</v>
      </c>
      <c r="AE8" t="str">
        <f>RTD("gartle.rtd",,"MsnMoneyQuotes2",Table1[Code],"Name")</f>
        <v>Oracle Corp</v>
      </c>
      <c r="AF8" t="str">
        <f>RTD("gartle.rtd",,"MsnMoneyQuotes2",Table1[Code],"Short Name")</f>
        <v>Oracle Corporation</v>
      </c>
      <c r="AG8" t="str">
        <f>RTD("gartle.rtd",,"MsnMoneyQuotes2",Table1[Code],"Stock Exchange")</f>
        <v>NYSE</v>
      </c>
      <c r="AH8" t="str">
        <f>RTD("gartle.rtd",,"MsnMoneyQuotes2",Table1[Code],"Market")</f>
        <v>USA</v>
      </c>
      <c r="AI8" t="str">
        <f>RTD("gartle.rtd",,"MsnMoneyQuotes2",Table1[Code],"Currency")</f>
        <v>USD</v>
      </c>
      <c r="AJ8" t="str">
        <f>RTD("gartle.rtd",,"MsnMoneyQuotes2",Table1[Code],"UTC Offset")</f>
        <v>UTC-04:00</v>
      </c>
      <c r="AK8" t="str">
        <f>RTD("gartle.rtd",,"MsnMoneyQuotes2",Table1[Code],"Type")</f>
        <v>Equity</v>
      </c>
      <c r="AL8">
        <f>RTD("gartle.rtd",,"MsnMoneyQuotes2",Table1[Code],"rtd_LastError")</f>
        <v>0</v>
      </c>
      <c r="AM8" t="str">
        <f>RTD("gartle.rtd",,"MsnMoneyQuotes2",Table1[Code],"rtd_LastMessage")</f>
        <v/>
      </c>
      <c r="AN8" s="8">
        <f>RTD("gartle.rtd",,"MsnMoneyQuotes2",Table1[Code],"rtd_LastUpdate")</f>
        <v>43246.754481446762</v>
      </c>
      <c r="AO8" s="2">
        <f>RTD("gartle.rtd",,"MsnMoneyQuotes2",Table1[Code],"rtd_LastUpdateDate")</f>
        <v>43246</v>
      </c>
      <c r="AP8" s="3">
        <f>RTD("gartle.rtd",,"MsnMoneyQuotes2",Table1[Code],"rtd_LastUpdateTime")</f>
        <v>0.75448144675925921</v>
      </c>
    </row>
    <row r="9" spans="2:42" x14ac:dyDescent="0.25">
      <c r="B9" s="9" t="s">
        <v>48</v>
      </c>
      <c r="C9" s="2">
        <f>RTD("gartle.rtd",,"MsnMoneyQuotes2",Table1[Code],"LastTradeDate")</f>
        <v>43245</v>
      </c>
      <c r="D9" s="3">
        <f>RTD("gartle.rtd",,"MsnMoneyQuotes2",Table1[Code],"LastTradeTime")</f>
        <v>0.66668981481481482</v>
      </c>
      <c r="E9" s="12">
        <f>RTD("gartle.rtd",,"MsnMoneyQuotes2",Table1[Code],"Last:tick")</f>
        <v>0</v>
      </c>
      <c r="F9" s="4">
        <f>RTD("gartle.rtd",,"MsnMoneyQuotes2",Table1[Code],"Last")</f>
        <v>17.350000000000001</v>
      </c>
      <c r="G9" s="13">
        <f>RTD("gartle.rtd",,"MsnMoneyQuotes2",Table1[Code],"Change")</f>
        <v>-0.03</v>
      </c>
      <c r="H9" s="6">
        <f>RTD("gartle.rtd",,"MsnMoneyQuotes2",Table1[Code],"ChangeInPercent")</f>
        <v>-1.7260000000000001E-3</v>
      </c>
      <c r="I9" s="4">
        <f>RTD("gartle.rtd",,"MsnMoneyQuotes2",Table1[Code],"Open")</f>
        <v>17.41</v>
      </c>
      <c r="J9" s="4">
        <f>RTD("gartle.rtd",,"MsnMoneyQuotes2",Table1[Code],"High")</f>
        <v>17.57</v>
      </c>
      <c r="K9" s="4">
        <f>RTD("gartle.rtd",,"MsnMoneyQuotes2",Table1[Code],"Low")</f>
        <v>17.309999999999999</v>
      </c>
      <c r="L9" s="7">
        <f>RTD("gartle.rtd",,"MsnMoneyQuotes2",Table1[Code],"Volume")</f>
        <v>1249137</v>
      </c>
      <c r="M9" s="14" t="str">
        <f>RTD("gartle.rtd",,"MsnMoneyQuotes2",Table1[Code],"DaysRange")</f>
        <v>17.31 - 17.57</v>
      </c>
      <c r="N9" s="4">
        <f>RTD("gartle.rtd",,"MsnMoneyQuotes2",Table1[Code],"PreviousClose")</f>
        <v>17.38</v>
      </c>
      <c r="O9" s="4">
        <f>RTD("gartle.rtd",,"MsnMoneyQuotes2",Table1[Code],"YearHigh")</f>
        <v>22.914999999999999</v>
      </c>
      <c r="P9" s="4">
        <f>RTD("gartle.rtd",,"MsnMoneyQuotes2",Table1[Code],"YearLow")</f>
        <v>14.26</v>
      </c>
      <c r="Q9" s="14" t="str">
        <f>RTD("gartle.rtd",,"MsnMoneyQuotes2",Table1[Code],"YearRange")</f>
        <v>14.26 - 22.92</v>
      </c>
      <c r="R9" s="5">
        <f>RTD("gartle.rtd",,"MsnMoneyQuotes2",Table1[Code],"ChangeFromYearHigh")</f>
        <v>-5.5649999999999977</v>
      </c>
      <c r="S9" s="5">
        <f>RTD("gartle.rtd",,"MsnMoneyQuotes2",Table1[Code],"ChangeFromYearLow")</f>
        <v>3.0900000000000016</v>
      </c>
      <c r="T9" s="6">
        <f>RTD("gartle.rtd",,"MsnMoneyQuotes2",Table1[Code],"PercentChangeFromYearHigh")</f>
        <v>-0.24285402574732698</v>
      </c>
      <c r="U9" s="6">
        <f>RTD("gartle.rtd",,"MsnMoneyQuotes2",Table1[Code],"PercentChangeFromYearLow")</f>
        <v>0.21669004207573644</v>
      </c>
      <c r="V9" s="7">
        <f>RTD("gartle.rtd",,"MsnMoneyQuotes2",Table1[Code],"AverageDailyVolume")</f>
        <v>2416706.8253968256</v>
      </c>
      <c r="W9" s="4">
        <f>RTD("gartle.rtd",,"MsnMoneyQuotes2",Table1[Code],"YRR")</f>
        <v>-0.20992714025500001</v>
      </c>
      <c r="X9" s="4">
        <f>RTD("gartle.rtd",,"MsnMoneyQuotes2",Table1[Code],"YTD")</f>
        <v>-4.5654564999999998</v>
      </c>
      <c r="Y9" s="4">
        <f>RTD("gartle.rtd",,"MsnMoneyQuotes2",Table1[Code],"PERatio")</f>
        <v>16.863406000000001</v>
      </c>
      <c r="Z9" s="7">
        <f>RTD("gartle.rtd",,"MsnMoneyQuotes2",Table1[Code],"Market Cap")</f>
        <v>19942198550</v>
      </c>
      <c r="AA9" s="6">
        <f>RTD("gartle.rtd",,"MsnMoneyQuotes2",Table1[Code],"DividendYield")</f>
        <v>9.0000000000000011E-3</v>
      </c>
      <c r="AB9" s="14">
        <f>RTD("gartle.rtd",,"MsnMoneyQuotes2",Table1[Code],"DividendShare")</f>
        <v>0.12</v>
      </c>
      <c r="AC9" s="14" t="str">
        <f>RTD("gartle.rtd",,"MsnMoneyQuotes2",Table1[Code],"Symbol")</f>
        <v>ABX</v>
      </c>
      <c r="AD9" s="14" t="str">
        <f>RTD("gartle.rtd",,"MsnMoneyQuotes2",Table1[Code],"MSN Symbol")</f>
        <v>127.1.ABX.TSE</v>
      </c>
      <c r="AE9" s="14" t="str">
        <f>RTD("gartle.rtd",,"MsnMoneyQuotes2",Table1[Code],"Name")</f>
        <v>Barrick Gold Corp</v>
      </c>
      <c r="AF9" s="14" t="str">
        <f>RTD("gartle.rtd",,"MsnMoneyQuotes2",Table1[Code],"Short Name")</f>
        <v>BARRICK GOLD CORPORATION</v>
      </c>
      <c r="AG9" s="14" t="str">
        <f>RTD("gartle.rtd",,"MsnMoneyQuotes2",Table1[Code],"Stock Exchange")</f>
        <v>TSX Ventures</v>
      </c>
      <c r="AH9" s="14" t="str">
        <f>RTD("gartle.rtd",,"MsnMoneyQuotes2",Table1[Code],"Market")</f>
        <v>CAN</v>
      </c>
      <c r="AI9" s="14" t="str">
        <f>RTD("gartle.rtd",,"MsnMoneyQuotes2",Table1[Code],"Currency")</f>
        <v>CAD</v>
      </c>
      <c r="AJ9" s="14" t="str">
        <f>RTD("gartle.rtd",,"MsnMoneyQuotes2",Table1[Code],"UTC Offset")</f>
        <v>UTC-04:00</v>
      </c>
      <c r="AK9" s="14" t="str">
        <f>RTD("gartle.rtd",,"MsnMoneyQuotes2",Table1[Code],"Type")</f>
        <v>Equity</v>
      </c>
      <c r="AL9" s="14">
        <f>RTD("gartle.rtd",,"MsnMoneyQuotes2",Table1[Code],"rtd_LastError")</f>
        <v>0</v>
      </c>
      <c r="AM9" s="14" t="str">
        <f>RTD("gartle.rtd",,"MsnMoneyQuotes2",Table1[Code],"rtd_LastMessage")</f>
        <v/>
      </c>
      <c r="AN9" s="8">
        <f>RTD("gartle.rtd",,"MsnMoneyQuotes2",Table1[Code],"rtd_LastUpdate")</f>
        <v>43246.75434540509</v>
      </c>
      <c r="AO9" s="2">
        <f>RTD("gartle.rtd",,"MsnMoneyQuotes2",Table1[Code],"rtd_LastUpdateDate")</f>
        <v>43246</v>
      </c>
      <c r="AP9" s="3">
        <f>RTD("gartle.rtd",,"MsnMoneyQuotes2",Table1[Code],"rtd_LastUpdateTime")</f>
        <v>0.75434540509259262</v>
      </c>
    </row>
    <row r="10" spans="2:42" x14ac:dyDescent="0.25">
      <c r="B10" s="15" t="s">
        <v>49</v>
      </c>
      <c r="C10" s="24">
        <f>RTD("gartle.rtd",,"MsnMoneyQuotes2",Table1[Code],"LastTradeDate")</f>
        <v>43245</v>
      </c>
      <c r="D10" s="16">
        <f>RTD("gartle.rtd",,"MsnMoneyQuotes2",Table1[Code],"LastTradeTime")</f>
        <v>0.66668981481481482</v>
      </c>
      <c r="E10" s="17">
        <f>RTD("gartle.rtd",,"MsnMoneyQuotes2",Table1[Code],"Last:tick")</f>
        <v>0</v>
      </c>
      <c r="F10" s="18">
        <f>RTD("gartle.rtd",,"MsnMoneyQuotes2",Table1[Code],"Last")</f>
        <v>40.619999999999997</v>
      </c>
      <c r="G10" s="19">
        <f>RTD("gartle.rtd",,"MsnMoneyQuotes2",Table1[Code],"Change")</f>
        <v>0.12</v>
      </c>
      <c r="H10" s="20">
        <f>RTD("gartle.rtd",,"MsnMoneyQuotes2",Table1[Code],"ChangeInPercent")</f>
        <v>2.9629999999999999E-3</v>
      </c>
      <c r="I10" s="18">
        <f>RTD("gartle.rtd",,"MsnMoneyQuotes2",Table1[Code],"Open")</f>
        <v>40.5</v>
      </c>
      <c r="J10" s="18">
        <f>RTD("gartle.rtd",,"MsnMoneyQuotes2",Table1[Code],"High")</f>
        <v>40.950000000000003</v>
      </c>
      <c r="K10" s="18">
        <f>RTD("gartle.rtd",,"MsnMoneyQuotes2",Table1[Code],"Low")</f>
        <v>40.46</v>
      </c>
      <c r="L10" s="21">
        <f>RTD("gartle.rtd",,"MsnMoneyQuotes2",Table1[Code],"Volume")</f>
        <v>560717</v>
      </c>
      <c r="M10" s="22" t="str">
        <f>RTD("gartle.rtd",,"MsnMoneyQuotes2",Table1[Code],"DaysRange")</f>
        <v>40.46 - 40.95</v>
      </c>
      <c r="N10" s="18">
        <f>RTD("gartle.rtd",,"MsnMoneyQuotes2",Table1[Code],"PreviousClose")</f>
        <v>40.5</v>
      </c>
      <c r="O10" s="18">
        <f>RTD("gartle.rtd",,"MsnMoneyQuotes2",Table1[Code],"YearHigh")</f>
        <v>49.48</v>
      </c>
      <c r="P10" s="18">
        <f>RTD("gartle.rtd",,"MsnMoneyQuotes2",Table1[Code],"YearLow")</f>
        <v>39.08</v>
      </c>
      <c r="Q10" s="22" t="str">
        <f>RTD("gartle.rtd",,"MsnMoneyQuotes2",Table1[Code],"YearRange")</f>
        <v>39.08 - 49.48</v>
      </c>
      <c r="R10" s="23">
        <f>RTD("gartle.rtd",,"MsnMoneyQuotes2",Table1[Code],"ChangeFromYearHigh")</f>
        <v>-8.86</v>
      </c>
      <c r="S10" s="23">
        <f>RTD("gartle.rtd",,"MsnMoneyQuotes2",Table1[Code],"ChangeFromYearLow")</f>
        <v>1.5399999999999991</v>
      </c>
      <c r="T10" s="20">
        <f>RTD("gartle.rtd",,"MsnMoneyQuotes2",Table1[Code],"PercentChangeFromYearHigh")</f>
        <v>-0.17906224737267581</v>
      </c>
      <c r="U10" s="20">
        <f>RTD("gartle.rtd",,"MsnMoneyQuotes2",Table1[Code],"PercentChangeFromYearLow")</f>
        <v>3.9406345957011236E-2</v>
      </c>
      <c r="V10" s="21">
        <f>RTD("gartle.rtd",,"MsnMoneyQuotes2",Table1[Code],"AverageDailyVolume")</f>
        <v>587258.36507936509</v>
      </c>
      <c r="W10" s="18">
        <f>RTD("gartle.rtd",,"MsnMoneyQuotes2",Table1[Code],"YRR")</f>
        <v>-0.14967552857399999</v>
      </c>
      <c r="X10" s="18">
        <f>RTD("gartle.rtd",,"MsnMoneyQuotes2",Table1[Code],"YTD")</f>
        <v>-13.5376756</v>
      </c>
      <c r="Y10" s="18">
        <f>RTD("gartle.rtd",,"MsnMoneyQuotes2",Table1[Code],"PERatio")</f>
        <v>42.918455000000002</v>
      </c>
      <c r="Z10" s="21">
        <f>RTD("gartle.rtd",,"MsnMoneyQuotes2",Table1[Code],"Market Cap")</f>
        <v>9313008000</v>
      </c>
      <c r="AA10" s="20">
        <f>RTD("gartle.rtd",,"MsnMoneyQuotes2",Table1[Code],"DividendYield")</f>
        <v>5.5899999999999998E-2</v>
      </c>
      <c r="AB10" s="22">
        <f>RTD("gartle.rtd",,"MsnMoneyQuotes2",Table1[Code],"DividendShare")</f>
        <v>2.2599999999999998</v>
      </c>
      <c r="AC10" s="22" t="str">
        <f>RTD("gartle.rtd",,"MsnMoneyQuotes2",Table1[Code],"Symbol")</f>
        <v>EMA</v>
      </c>
      <c r="AD10" s="22" t="str">
        <f>RTD("gartle.rtd",,"MsnMoneyQuotes2",Table1[Code],"MSN Symbol")</f>
        <v>127.1.EMA.TSE</v>
      </c>
      <c r="AE10" s="22" t="str">
        <f>RTD("gartle.rtd",,"MsnMoneyQuotes2",Table1[Code],"Name")</f>
        <v>Emera Inc</v>
      </c>
      <c r="AF10" s="22" t="str">
        <f>RTD("gartle.rtd",,"MsnMoneyQuotes2",Table1[Code],"Short Name")</f>
        <v>EMERA INCORPORATED</v>
      </c>
      <c r="AG10" s="22" t="str">
        <f>RTD("gartle.rtd",,"MsnMoneyQuotes2",Table1[Code],"Stock Exchange")</f>
        <v>TSX Ventures</v>
      </c>
      <c r="AH10" s="22" t="str">
        <f>RTD("gartle.rtd",,"MsnMoneyQuotes2",Table1[Code],"Market")</f>
        <v>CAN</v>
      </c>
      <c r="AI10" s="22" t="str">
        <f>RTD("gartle.rtd",,"MsnMoneyQuotes2",Table1[Code],"Currency")</f>
        <v>CAD</v>
      </c>
      <c r="AJ10" s="22" t="str">
        <f>RTD("gartle.rtd",,"MsnMoneyQuotes2",Table1[Code],"UTC Offset")</f>
        <v>UTC-04:00</v>
      </c>
      <c r="AK10" s="22" t="str">
        <f>RTD("gartle.rtd",,"MsnMoneyQuotes2",Table1[Code],"Type")</f>
        <v>Equity</v>
      </c>
      <c r="AL10" s="22">
        <f>RTD("gartle.rtd",,"MsnMoneyQuotes2",Table1[Code],"rtd_LastError")</f>
        <v>0</v>
      </c>
      <c r="AM10" s="22" t="str">
        <f>RTD("gartle.rtd",,"MsnMoneyQuotes2",Table1[Code],"rtd_LastMessage")</f>
        <v/>
      </c>
      <c r="AN10" s="25">
        <f>RTD("gartle.rtd",,"MsnMoneyQuotes2",Table1[Code],"rtd_LastUpdate")</f>
        <v>43246.754399849538</v>
      </c>
      <c r="AO10" s="24">
        <f>RTD("gartle.rtd",,"MsnMoneyQuotes2",Table1[Code],"rtd_LastUpdateDate")</f>
        <v>43246</v>
      </c>
      <c r="AP10" s="16">
        <f>RTD("gartle.rtd",,"MsnMoneyQuotes2",Table1[Code],"rtd_LastUpdateTime")</f>
        <v>0.75439984953703698</v>
      </c>
    </row>
    <row r="11" spans="2:42" x14ac:dyDescent="0.25">
      <c r="B11" s="9" t="s">
        <v>37</v>
      </c>
      <c r="C11" s="2">
        <f>RTD("gartle.rtd",,"MsnMoneyQuotes2",Table1[Code],"LastTradeDate")</f>
        <v>43245</v>
      </c>
      <c r="D11" s="3">
        <f>RTD("gartle.rtd",,"MsnMoneyQuotes2",Table1[Code],"LastTradeTime")</f>
        <v>0.69130787037037034</v>
      </c>
      <c r="E11" s="12">
        <f>RTD("gartle.rtd",,"MsnMoneyQuotes2",Table1[Code],"Last:tick")</f>
        <v>0</v>
      </c>
      <c r="F11" s="4">
        <f>RTD("gartle.rtd",,"MsnMoneyQuotes2",Table1[Code],"Last")</f>
        <v>7730.28</v>
      </c>
      <c r="G11" s="13">
        <f>RTD("gartle.rtd",,"MsnMoneyQuotes2",Table1[Code],"Change")</f>
        <v>13.54</v>
      </c>
      <c r="H11" s="6">
        <f>RTD("gartle.rtd",,"MsnMoneyQuotes2",Table1[Code],"ChangeInPercent")</f>
        <v>1.7546269538691209E-3</v>
      </c>
      <c r="I11" s="4">
        <f>RTD("gartle.rtd",,"MsnMoneyQuotes2",Table1[Code],"Open")</f>
        <v>7716.74</v>
      </c>
      <c r="J11" s="4">
        <f>RTD("gartle.rtd",,"MsnMoneyQuotes2",Table1[Code],"High")</f>
        <v>7753.32</v>
      </c>
      <c r="K11" s="4">
        <f>RTD("gartle.rtd",,"MsnMoneyQuotes2",Table1[Code],"Low")</f>
        <v>7703.26</v>
      </c>
      <c r="L11" s="7">
        <f>RTD("gartle.rtd",,"MsnMoneyQuotes2",Table1[Code],"Volume")</f>
        <v>0</v>
      </c>
      <c r="M11" s="14" t="str">
        <f>RTD("gartle.rtd",,"MsnMoneyQuotes2",Table1[Code],"DaysRange")</f>
        <v>7703.26 - 7753.32</v>
      </c>
      <c r="N11" s="4" t="e">
        <f>RTD("gartle.rtd",,"MsnMoneyQuotes2",Table1[Code],"PreviousClose")</f>
        <v>#N/A</v>
      </c>
      <c r="O11" s="4" t="e">
        <f>RTD("gartle.rtd",,"MsnMoneyQuotes2",Table1[Code],"YearHigh")</f>
        <v>#N/A</v>
      </c>
      <c r="P11" s="4" t="e">
        <f>RTD("gartle.rtd",,"MsnMoneyQuotes2",Table1[Code],"YearLow")</f>
        <v>#N/A</v>
      </c>
      <c r="Q11" s="14" t="e">
        <f>RTD("gartle.rtd",,"MsnMoneyQuotes2",Table1[Code],"YearRange")</f>
        <v>#N/A</v>
      </c>
      <c r="R11" s="5" t="e">
        <f>RTD("gartle.rtd",,"MsnMoneyQuotes2",Table1[Code],"ChangeFromYearHigh")</f>
        <v>#N/A</v>
      </c>
      <c r="S11" s="5" t="e">
        <f>RTD("gartle.rtd",,"MsnMoneyQuotes2",Table1[Code],"ChangeFromYearLow")</f>
        <v>#N/A</v>
      </c>
      <c r="T11" s="6" t="e">
        <f>RTD("gartle.rtd",,"MsnMoneyQuotes2",Table1[Code],"PercentChangeFromYearHigh")</f>
        <v>#N/A</v>
      </c>
      <c r="U11" s="6" t="e">
        <f>RTD("gartle.rtd",,"MsnMoneyQuotes2",Table1[Code],"PercentChangeFromYearLow")</f>
        <v>#N/A</v>
      </c>
      <c r="V11" s="7">
        <f>RTD("gartle.rtd",,"MsnMoneyQuotes2",Table1[Code],"AverageDailyVolume")</f>
        <v>0</v>
      </c>
      <c r="W11" s="4" t="e">
        <f>RTD("gartle.rtd",,"MsnMoneyQuotes2",Table1[Code],"YRR")</f>
        <v>#N/A</v>
      </c>
      <c r="X11" s="4" t="e">
        <f>RTD("gartle.rtd",,"MsnMoneyQuotes2",Table1[Code],"YTD")</f>
        <v>#N/A</v>
      </c>
      <c r="Y11" s="4" t="e">
        <f>RTD("gartle.rtd",,"MsnMoneyQuotes2",Table1[Code],"PERatio")</f>
        <v>#N/A</v>
      </c>
      <c r="Z11" s="7" t="e">
        <f>RTD("gartle.rtd",,"MsnMoneyQuotes2",Table1[Code],"Market Cap")</f>
        <v>#N/A</v>
      </c>
      <c r="AA11" s="6" t="e">
        <f>RTD("gartle.rtd",,"MsnMoneyQuotes2",Table1[Code],"DividendYield")</f>
        <v>#N/A</v>
      </c>
      <c r="AB11" s="14" t="e">
        <f>RTD("gartle.rtd",,"MsnMoneyQuotes2",Table1[Code],"DividendShare")</f>
        <v>#N/A</v>
      </c>
      <c r="AC11" s="14" t="str">
        <f>RTD("gartle.rtd",,"MsnMoneyQuotes2",Table1[Code],"Symbol")</f>
        <v>UKX</v>
      </c>
      <c r="AD11" s="14" t="str">
        <f>RTD("gartle.rtd",,"MsnMoneyQuotes2",Table1[Code],"MSN Symbol")</f>
        <v>151.10.UKX</v>
      </c>
      <c r="AE11" s="14" t="str">
        <f>RTD("gartle.rtd",,"MsnMoneyQuotes2",Table1[Code],"Name")</f>
        <v>FTSE 100</v>
      </c>
      <c r="AF11" s="14" t="e">
        <f>RTD("gartle.rtd",,"MsnMoneyQuotes2",Table1[Code],"Short Name")</f>
        <v>#N/A</v>
      </c>
      <c r="AG11" s="14" t="str">
        <f>RTD("gartle.rtd",,"MsnMoneyQuotes2",Table1[Code],"Stock Exchange")</f>
        <v>London</v>
      </c>
      <c r="AH11" s="14" t="str">
        <f>RTD("gartle.rtd",,"MsnMoneyQuotes2",Table1[Code],"Market")</f>
        <v>GBR</v>
      </c>
      <c r="AI11" s="14" t="str">
        <f>RTD("gartle.rtd",,"MsnMoneyQuotes2",Table1[Code],"Currency")</f>
        <v>GBP</v>
      </c>
      <c r="AJ11" s="14" t="str">
        <f>RTD("gartle.rtd",,"MsnMoneyQuotes2",Table1[Code],"UTC Offset")</f>
        <v>UTC+1:00</v>
      </c>
      <c r="AK11" s="14" t="e">
        <f>RTD("gartle.rtd",,"MsnMoneyQuotes2",Table1[Code],"Type")</f>
        <v>#N/A</v>
      </c>
      <c r="AL11" s="14">
        <f>RTD("gartle.rtd",,"MsnMoneyQuotes2",Table1[Code],"rtd_LastError")</f>
        <v>0</v>
      </c>
      <c r="AM11" s="14" t="str">
        <f>RTD("gartle.rtd",,"MsnMoneyQuotes2",Table1[Code],"rtd_LastMessage")</f>
        <v/>
      </c>
      <c r="AN11" s="8">
        <f>RTD("gartle.rtd",,"MsnMoneyQuotes2",Table1[Code],"rtd_LastUpdate")</f>
        <v>43246.754547939818</v>
      </c>
      <c r="AO11" s="2">
        <f>RTD("gartle.rtd",,"MsnMoneyQuotes2",Table1[Code],"rtd_LastUpdateDate")</f>
        <v>43246</v>
      </c>
      <c r="AP11" s="3">
        <f>RTD("gartle.rtd",,"MsnMoneyQuotes2",Table1[Code],"rtd_LastUpdateTime")</f>
        <v>0.75454793981481483</v>
      </c>
    </row>
    <row r="12" spans="2:42" x14ac:dyDescent="0.25">
      <c r="B12" s="9" t="s">
        <v>35</v>
      </c>
      <c r="C12" s="2">
        <f>RTD("gartle.rtd",,"MsnMoneyQuotes2",Table1[Code],"LastTradeDate")</f>
        <v>43245</v>
      </c>
      <c r="D12" s="3">
        <f>RTD("gartle.rtd",,"MsnMoneyQuotes2",Table1[Code],"LastTradeTime")</f>
        <v>0.78130787037037042</v>
      </c>
      <c r="E12" s="12">
        <f>RTD("gartle.rtd",,"MsnMoneyQuotes2",Table1[Code],"Last:tick")</f>
        <v>0</v>
      </c>
      <c r="F12" s="4">
        <f>RTD("gartle.rtd",,"MsnMoneyQuotes2",Table1[Code],"Last")</f>
        <v>377.5</v>
      </c>
      <c r="G12" s="13">
        <f>RTD("gartle.rtd",,"MsnMoneyQuotes2",Table1[Code],"Change")</f>
        <v>0.9</v>
      </c>
      <c r="H12" s="6">
        <f>RTD("gartle.rtd",,"MsnMoneyQuotes2",Table1[Code],"ChangeInPercent")</f>
        <v>2.3899999999999998E-3</v>
      </c>
      <c r="I12" s="4">
        <f>RTD("gartle.rtd",,"MsnMoneyQuotes2",Table1[Code],"Open")</f>
        <v>378.4</v>
      </c>
      <c r="J12" s="4">
        <f>RTD("gartle.rtd",,"MsnMoneyQuotes2",Table1[Code],"High")</f>
        <v>379</v>
      </c>
      <c r="K12" s="4">
        <f>RTD("gartle.rtd",,"MsnMoneyQuotes2",Table1[Code],"Low")</f>
        <v>374</v>
      </c>
      <c r="L12" s="7">
        <f>RTD("gartle.rtd",,"MsnMoneyQuotes2",Table1[Code],"Volume")</f>
        <v>36398114</v>
      </c>
      <c r="M12" s="14" t="str">
        <f>RTD("gartle.rtd",,"MsnMoneyQuotes2",Table1[Code],"DaysRange")</f>
        <v>374.00 - 379.00</v>
      </c>
      <c r="N12" s="4">
        <f>RTD("gartle.rtd",,"MsnMoneyQuotes2",Table1[Code],"PreviousClose")</f>
        <v>376.6</v>
      </c>
      <c r="O12" s="4">
        <f>RTD("gartle.rtd",,"MsnMoneyQuotes2",Table1[Code],"YearHigh")</f>
        <v>416.9</v>
      </c>
      <c r="P12" s="4">
        <f>RTD("gartle.rtd",,"MsnMoneyQuotes2",Table1[Code],"YearLow")</f>
        <v>274.435</v>
      </c>
      <c r="Q12" s="14" t="str">
        <f>RTD("gartle.rtd",,"MsnMoneyQuotes2",Table1[Code],"YearRange")</f>
        <v>274.44 - 416.90</v>
      </c>
      <c r="R12" s="5">
        <f>RTD("gartle.rtd",,"MsnMoneyQuotes2",Table1[Code],"ChangeFromYearHigh")</f>
        <v>-39.399999999999977</v>
      </c>
      <c r="S12" s="5">
        <f>RTD("gartle.rtd",,"MsnMoneyQuotes2",Table1[Code],"ChangeFromYearLow")</f>
        <v>103.065</v>
      </c>
      <c r="T12" s="6">
        <f>RTD("gartle.rtd",,"MsnMoneyQuotes2",Table1[Code],"PercentChangeFromYearHigh")</f>
        <v>-9.4507076037418994E-2</v>
      </c>
      <c r="U12" s="6">
        <f>RTD("gartle.rtd",,"MsnMoneyQuotes2",Table1[Code],"PercentChangeFromYearLow")</f>
        <v>0.37555340973272361</v>
      </c>
      <c r="V12" s="7">
        <f>RTD("gartle.rtd",,"MsnMoneyQuotes2",Table1[Code],"AverageDailyVolume")</f>
        <v>55154880.258064516</v>
      </c>
      <c r="W12" s="4">
        <f>RTD("gartle.rtd",,"MsnMoneyQuotes2",Table1[Code],"YRR")</f>
        <v>0.29547014413200001</v>
      </c>
      <c r="X12" s="4">
        <f>RTD("gartle.rtd",,"MsnMoneyQuotes2",Table1[Code],"YTD")</f>
        <v>-3.2051281999999999</v>
      </c>
      <c r="Y12" s="4">
        <f>RTD("gartle.rtd",,"MsnMoneyQuotes2",Table1[Code],"PERatio")</f>
        <v>12.870013</v>
      </c>
      <c r="Z12" s="7">
        <f>RTD("gartle.rtd",,"MsnMoneyQuotes2",Table1[Code],"Market Cap")</f>
        <v>55246757677</v>
      </c>
      <c r="AA12" s="6">
        <f>RTD("gartle.rtd",,"MsnMoneyQuotes2",Table1[Code],"DividendYield")</f>
        <v>3.73E-2</v>
      </c>
      <c r="AB12" s="14">
        <f>RTD("gartle.rtd",,"MsnMoneyQuotes2",Table1[Code],"DividendShare")</f>
        <v>0.14707000000000001</v>
      </c>
      <c r="AC12" s="14" t="str">
        <f>RTD("gartle.rtd",,"MsnMoneyQuotes2",Table1[Code],"Symbol")</f>
        <v>GLEN</v>
      </c>
      <c r="AD12" s="14" t="str">
        <f>RTD("gartle.rtd",,"MsnMoneyQuotes2",Table1[Code],"MSN Symbol")</f>
        <v>151.1.GLEN.LON</v>
      </c>
      <c r="AE12" s="14" t="str">
        <f>RTD("gartle.rtd",,"MsnMoneyQuotes2",Table1[Code],"Name")</f>
        <v>Glencore PLC</v>
      </c>
      <c r="AF12" s="14" t="str">
        <f>RTD("gartle.rtd",,"MsnMoneyQuotes2",Table1[Code],"Short Name")</f>
        <v>Glencore PLC</v>
      </c>
      <c r="AG12" s="14" t="str">
        <f>RTD("gartle.rtd",,"MsnMoneyQuotes2",Table1[Code],"Stock Exchange")</f>
        <v>London</v>
      </c>
      <c r="AH12" s="14" t="str">
        <f>RTD("gartle.rtd",,"MsnMoneyQuotes2",Table1[Code],"Market")</f>
        <v>GBR</v>
      </c>
      <c r="AI12" s="14" t="str">
        <f>RTD("gartle.rtd",,"MsnMoneyQuotes2",Table1[Code],"Currency")</f>
        <v>GBX</v>
      </c>
      <c r="AJ12" s="14" t="str">
        <f>RTD("gartle.rtd",,"MsnMoneyQuotes2",Table1[Code],"UTC Offset")</f>
        <v>UTC+1:00</v>
      </c>
      <c r="AK12" s="14" t="str">
        <f>RTD("gartle.rtd",,"MsnMoneyQuotes2",Table1[Code],"Type")</f>
        <v>Equity</v>
      </c>
      <c r="AL12" s="14">
        <f>RTD("gartle.rtd",,"MsnMoneyQuotes2",Table1[Code],"rtd_LastError")</f>
        <v>0</v>
      </c>
      <c r="AM12" s="14" t="str">
        <f>RTD("gartle.rtd",,"MsnMoneyQuotes2",Table1[Code],"rtd_LastMessage")</f>
        <v/>
      </c>
      <c r="AN12" s="8">
        <f>RTD("gartle.rtd",,"MsnMoneyQuotes2",Table1[Code],"rtd_LastUpdate")</f>
        <v>43246.754415451389</v>
      </c>
      <c r="AO12" s="2">
        <f>RTD("gartle.rtd",,"MsnMoneyQuotes2",Table1[Code],"rtd_LastUpdateDate")</f>
        <v>43246</v>
      </c>
      <c r="AP12" s="3">
        <f>RTD("gartle.rtd",,"MsnMoneyQuotes2",Table1[Code],"rtd_LastUpdateTime")</f>
        <v>0.75441545138888888</v>
      </c>
    </row>
    <row r="13" spans="2:42" x14ac:dyDescent="0.25">
      <c r="B13" s="9" t="s">
        <v>36</v>
      </c>
      <c r="C13" s="2">
        <f>RTD("gartle.rtd",,"MsnMoneyQuotes2",Table1[Code],"LastTradeDate")</f>
        <v>43245</v>
      </c>
      <c r="D13" s="3">
        <f>RTD("gartle.rtd",,"MsnMoneyQuotes2",Table1[Code],"LastTradeTime")</f>
        <v>0.71799768518518514</v>
      </c>
      <c r="E13" s="12">
        <f>RTD("gartle.rtd",,"MsnMoneyQuotes2",Table1[Code],"Last:tick")</f>
        <v>0</v>
      </c>
      <c r="F13" s="4">
        <f>RTD("gartle.rtd",,"MsnMoneyQuotes2",Table1[Code],"Last")</f>
        <v>206.2</v>
      </c>
      <c r="G13" s="13">
        <f>RTD("gartle.rtd",,"MsnMoneyQuotes2",Table1[Code],"Change")</f>
        <v>0.9</v>
      </c>
      <c r="H13" s="6">
        <f>RTD("gartle.rtd",,"MsnMoneyQuotes2",Table1[Code],"ChangeInPercent")</f>
        <v>4.3839999999999999E-3</v>
      </c>
      <c r="I13" s="4">
        <f>RTD("gartle.rtd",,"MsnMoneyQuotes2",Table1[Code],"Open")</f>
        <v>206.65</v>
      </c>
      <c r="J13" s="4">
        <f>RTD("gartle.rtd",,"MsnMoneyQuotes2",Table1[Code],"High")</f>
        <v>208.05</v>
      </c>
      <c r="K13" s="4">
        <f>RTD("gartle.rtd",,"MsnMoneyQuotes2",Table1[Code],"Low")</f>
        <v>203.05</v>
      </c>
      <c r="L13" s="7">
        <f>RTD("gartle.rtd",,"MsnMoneyQuotes2",Table1[Code],"Volume")</f>
        <v>42638275</v>
      </c>
      <c r="M13" s="14" t="str">
        <f>RTD("gartle.rtd",,"MsnMoneyQuotes2",Table1[Code],"DaysRange")</f>
        <v>203.05 - 208.05</v>
      </c>
      <c r="N13" s="4">
        <f>RTD("gartle.rtd",,"MsnMoneyQuotes2",Table1[Code],"PreviousClose")</f>
        <v>205.3</v>
      </c>
      <c r="O13" s="4">
        <f>RTD("gartle.rtd",,"MsnMoneyQuotes2",Table1[Code],"YearHigh")</f>
        <v>220.1</v>
      </c>
      <c r="P13" s="4">
        <f>RTD("gartle.rtd",,"MsnMoneyQuotes2",Table1[Code],"YearLow")</f>
        <v>177.3</v>
      </c>
      <c r="Q13" s="14" t="str">
        <f>RTD("gartle.rtd",,"MsnMoneyQuotes2",Table1[Code],"YearRange")</f>
        <v>177.30 - 220.10</v>
      </c>
      <c r="R13" s="5">
        <f>RTD("gartle.rtd",,"MsnMoneyQuotes2",Table1[Code],"ChangeFromYearHigh")</f>
        <v>-13.900000000000006</v>
      </c>
      <c r="S13" s="5">
        <f>RTD("gartle.rtd",,"MsnMoneyQuotes2",Table1[Code],"ChangeFromYearLow")</f>
        <v>28.899999999999977</v>
      </c>
      <c r="T13" s="6">
        <f>RTD("gartle.rtd",,"MsnMoneyQuotes2",Table1[Code],"PercentChangeFromYearHigh")</f>
        <v>-6.3153112221717433E-2</v>
      </c>
      <c r="U13" s="6">
        <f>RTD("gartle.rtd",,"MsnMoneyQuotes2",Table1[Code],"PercentChangeFromYearLow")</f>
        <v>0.1630005640157923</v>
      </c>
      <c r="V13" s="7">
        <f>RTD("gartle.rtd",,"MsnMoneyQuotes2",Table1[Code],"AverageDailyVolume")</f>
        <v>54325332.612903222</v>
      </c>
      <c r="W13" s="4">
        <f>RTD("gartle.rtd",,"MsnMoneyQuotes2",Table1[Code],"YRR")</f>
        <v>-3.6673674375E-2</v>
      </c>
      <c r="X13" s="4">
        <f>RTD("gartle.rtd",,"MsnMoneyQuotes2",Table1[Code],"YTD")</f>
        <v>1.5263416999999999</v>
      </c>
      <c r="Y13" s="4">
        <f>RTD("gartle.rtd",,"MsnMoneyQuotes2",Table1[Code],"PERatio")</f>
        <v>59.523809999999997</v>
      </c>
      <c r="Z13" s="7">
        <f>RTD("gartle.rtd",,"MsnMoneyQuotes2",Table1[Code],"Market Cap")</f>
        <v>35718770327</v>
      </c>
      <c r="AA13" s="6">
        <f>RTD("gartle.rtd",,"MsnMoneyQuotes2",Table1[Code],"DividendYield")</f>
        <v>1.44E-2</v>
      </c>
      <c r="AB13" s="14">
        <f>RTD("gartle.rtd",,"MsnMoneyQuotes2",Table1[Code],"DividendShare")</f>
        <v>0.04</v>
      </c>
      <c r="AC13" s="14" t="str">
        <f>RTD("gartle.rtd",,"MsnMoneyQuotes2",Table1[Code],"Symbol")</f>
        <v>BARC</v>
      </c>
      <c r="AD13" s="14" t="str">
        <f>RTD("gartle.rtd",,"MsnMoneyQuotes2",Table1[Code],"MSN Symbol")</f>
        <v>151.1.BARC.LON</v>
      </c>
      <c r="AE13" s="14" t="str">
        <f>RTD("gartle.rtd",,"MsnMoneyQuotes2",Table1[Code],"Name")</f>
        <v>Barclays PLC</v>
      </c>
      <c r="AF13" s="14" t="str">
        <f>RTD("gartle.rtd",,"MsnMoneyQuotes2",Table1[Code],"Short Name")</f>
        <v>Barclays PLC</v>
      </c>
      <c r="AG13" s="14" t="str">
        <f>RTD("gartle.rtd",,"MsnMoneyQuotes2",Table1[Code],"Stock Exchange")</f>
        <v>London</v>
      </c>
      <c r="AH13" s="14" t="str">
        <f>RTD("gartle.rtd",,"MsnMoneyQuotes2",Table1[Code],"Market")</f>
        <v>GBR</v>
      </c>
      <c r="AI13" s="14" t="str">
        <f>RTD("gartle.rtd",,"MsnMoneyQuotes2",Table1[Code],"Currency")</f>
        <v>GBX</v>
      </c>
      <c r="AJ13" s="14" t="str">
        <f>RTD("gartle.rtd",,"MsnMoneyQuotes2",Table1[Code],"UTC Offset")</f>
        <v>UTC+1:00</v>
      </c>
      <c r="AK13" s="14" t="str">
        <f>RTD("gartle.rtd",,"MsnMoneyQuotes2",Table1[Code],"Type")</f>
        <v>Equity</v>
      </c>
      <c r="AL13" s="14">
        <f>RTD("gartle.rtd",,"MsnMoneyQuotes2",Table1[Code],"rtd_LastError")</f>
        <v>0</v>
      </c>
      <c r="AM13" s="14" t="str">
        <f>RTD("gartle.rtd",,"MsnMoneyQuotes2",Table1[Code],"rtd_LastMessage")</f>
        <v/>
      </c>
      <c r="AN13" s="8">
        <f>RTD("gartle.rtd",,"MsnMoneyQuotes2",Table1[Code],"rtd_LastUpdate")</f>
        <v>43246.75445508102</v>
      </c>
      <c r="AO13" s="2">
        <f>RTD("gartle.rtd",,"MsnMoneyQuotes2",Table1[Code],"rtd_LastUpdateDate")</f>
        <v>43246</v>
      </c>
      <c r="AP13" s="3">
        <f>RTD("gartle.rtd",,"MsnMoneyQuotes2",Table1[Code],"rtd_LastUpdateTime")</f>
        <v>0.75445508101851855</v>
      </c>
    </row>
    <row r="14" spans="2:42" x14ac:dyDescent="0.25">
      <c r="B14" s="9" t="s">
        <v>38</v>
      </c>
      <c r="C14" s="2">
        <f>RTD("gartle.rtd",,"MsnMoneyQuotes2",Table1[Code],"LastTradeDate")</f>
        <v>43245</v>
      </c>
      <c r="D14" s="3">
        <f>RTD("gartle.rtd",,"MsnMoneyQuotes2",Table1[Code],"LastTradeTime")</f>
        <v>0.78135416666666668</v>
      </c>
      <c r="E14" s="12">
        <f>RTD("gartle.rtd",,"MsnMoneyQuotes2",Table1[Code],"Last:tick")</f>
        <v>0</v>
      </c>
      <c r="F14" s="4">
        <f>RTD("gartle.rtd",,"MsnMoneyQuotes2",Table1[Code],"Last")</f>
        <v>1695.2</v>
      </c>
      <c r="G14" s="13">
        <f>RTD("gartle.rtd",,"MsnMoneyQuotes2",Table1[Code],"Change")</f>
        <v>-18.8</v>
      </c>
      <c r="H14" s="6">
        <f>RTD("gartle.rtd",,"MsnMoneyQuotes2",Table1[Code],"ChangeInPercent")</f>
        <v>-1.0968E-2</v>
      </c>
      <c r="I14" s="4">
        <f>RTD("gartle.rtd",,"MsnMoneyQuotes2",Table1[Code],"Open")</f>
        <v>1720</v>
      </c>
      <c r="J14" s="4">
        <f>RTD("gartle.rtd",,"MsnMoneyQuotes2",Table1[Code],"High")</f>
        <v>1720</v>
      </c>
      <c r="K14" s="4">
        <f>RTD("gartle.rtd",,"MsnMoneyQuotes2",Table1[Code],"Low")</f>
        <v>1682</v>
      </c>
      <c r="L14" s="7">
        <f>RTD("gartle.rtd",,"MsnMoneyQuotes2",Table1[Code],"Volume")</f>
        <v>10003567</v>
      </c>
      <c r="M14" s="14" t="str">
        <f>RTD("gartle.rtd",,"MsnMoneyQuotes2",Table1[Code],"DaysRange")</f>
        <v>1682.00 - 1720.00</v>
      </c>
      <c r="N14" s="4">
        <f>RTD("gartle.rtd",,"MsnMoneyQuotes2",Table1[Code],"PreviousClose")</f>
        <v>1714</v>
      </c>
      <c r="O14" s="4">
        <f>RTD("gartle.rtd",,"MsnMoneyQuotes2",Table1[Code],"YearHigh")</f>
        <v>1786.8</v>
      </c>
      <c r="P14" s="4">
        <f>RTD("gartle.rtd",,"MsnMoneyQuotes2",Table1[Code],"YearLow")</f>
        <v>1121.75</v>
      </c>
      <c r="Q14" s="14" t="str">
        <f>RTD("gartle.rtd",,"MsnMoneyQuotes2",Table1[Code],"YearRange")</f>
        <v>1121.75 - 1786.80</v>
      </c>
      <c r="R14" s="5">
        <f>RTD("gartle.rtd",,"MsnMoneyQuotes2",Table1[Code],"ChangeFromYearHigh")</f>
        <v>-91.599999999999909</v>
      </c>
      <c r="S14" s="5">
        <f>RTD("gartle.rtd",,"MsnMoneyQuotes2",Table1[Code],"ChangeFromYearLow")</f>
        <v>573.45000000000005</v>
      </c>
      <c r="T14" s="6">
        <f>RTD("gartle.rtd",,"MsnMoneyQuotes2",Table1[Code],"PercentChangeFromYearHigh")</f>
        <v>-5.1264830982762431E-2</v>
      </c>
      <c r="U14" s="6">
        <f>RTD("gartle.rtd",,"MsnMoneyQuotes2",Table1[Code],"PercentChangeFromYearLow")</f>
        <v>0.51121016269222197</v>
      </c>
      <c r="V14" s="7">
        <f>RTD("gartle.rtd",,"MsnMoneyQuotes2",Table1[Code],"AverageDailyVolume")</f>
        <v>9897076.7049180325</v>
      </c>
      <c r="W14" s="4">
        <f>RTD("gartle.rtd",,"MsnMoneyQuotes2",Table1[Code],"YRR")</f>
        <v>0.40157089706500004</v>
      </c>
      <c r="X14" s="4">
        <f>RTD("gartle.rtd",,"MsnMoneyQuotes2",Table1[Code],"YTD")</f>
        <v>11.3431856</v>
      </c>
      <c r="Y14" s="4">
        <f>RTD("gartle.rtd",,"MsnMoneyQuotes2",Table1[Code],"PERatio")</f>
        <v>26.595745000000001</v>
      </c>
      <c r="Z14" s="7">
        <f>RTD("gartle.rtd",,"MsnMoneyQuotes2",Table1[Code],"Market Cap")</f>
        <v>36833280017</v>
      </c>
      <c r="AA14" s="6">
        <f>RTD("gartle.rtd",,"MsnMoneyQuotes2",Table1[Code],"DividendYield")</f>
        <v>4.1500000000000002E-2</v>
      </c>
      <c r="AB14" s="14">
        <f>RTD("gartle.rtd",,"MsnMoneyQuotes2",Table1[Code],"DividendShare")</f>
        <v>0.79583199999999998</v>
      </c>
      <c r="AC14" s="14" t="str">
        <f>RTD("gartle.rtd",,"MsnMoneyQuotes2",Table1[Code],"Symbol")</f>
        <v>BLT</v>
      </c>
      <c r="AD14" s="14" t="str">
        <f>RTD("gartle.rtd",,"MsnMoneyQuotes2",Table1[Code],"MSN Symbol")</f>
        <v>151.1.BLT.LON</v>
      </c>
      <c r="AE14" s="14" t="str">
        <f>RTD("gartle.rtd",,"MsnMoneyQuotes2",Table1[Code],"Name")</f>
        <v>BHP Billiton PLC</v>
      </c>
      <c r="AF14" s="14" t="str">
        <f>RTD("gartle.rtd",,"MsnMoneyQuotes2",Table1[Code],"Short Name")</f>
        <v>Bhp Billiton PLC</v>
      </c>
      <c r="AG14" s="14" t="str">
        <f>RTD("gartle.rtd",,"MsnMoneyQuotes2",Table1[Code],"Stock Exchange")</f>
        <v>London</v>
      </c>
      <c r="AH14" s="14" t="str">
        <f>RTD("gartle.rtd",,"MsnMoneyQuotes2",Table1[Code],"Market")</f>
        <v>GBR</v>
      </c>
      <c r="AI14" s="14" t="str">
        <f>RTD("gartle.rtd",,"MsnMoneyQuotes2",Table1[Code],"Currency")</f>
        <v>GBX</v>
      </c>
      <c r="AJ14" s="14" t="str">
        <f>RTD("gartle.rtd",,"MsnMoneyQuotes2",Table1[Code],"UTC Offset")</f>
        <v>UTC+1:00</v>
      </c>
      <c r="AK14" s="14" t="str">
        <f>RTD("gartle.rtd",,"MsnMoneyQuotes2",Table1[Code],"Type")</f>
        <v>Equity</v>
      </c>
      <c r="AL14" s="14">
        <f>RTD("gartle.rtd",,"MsnMoneyQuotes2",Table1[Code],"rtd_LastError")</f>
        <v>0</v>
      </c>
      <c r="AM14" s="14" t="str">
        <f>RTD("gartle.rtd",,"MsnMoneyQuotes2",Table1[Code],"rtd_LastMessage")</f>
        <v/>
      </c>
      <c r="AN14" s="8">
        <f>RTD("gartle.rtd",,"MsnMoneyQuotes2",Table1[Code],"rtd_LastUpdate")</f>
        <v>43246.754305150462</v>
      </c>
      <c r="AO14" s="2">
        <f>RTD("gartle.rtd",,"MsnMoneyQuotes2",Table1[Code],"rtd_LastUpdateDate")</f>
        <v>43246</v>
      </c>
      <c r="AP14" s="3">
        <f>RTD("gartle.rtd",,"MsnMoneyQuotes2",Table1[Code],"rtd_LastUpdateTime")</f>
        <v>0.75430515046296298</v>
      </c>
    </row>
    <row r="15" spans="2:42" x14ac:dyDescent="0.25">
      <c r="B15" s="15" t="s">
        <v>39</v>
      </c>
      <c r="C15" s="24">
        <f>RTD("gartle.rtd",,"MsnMoneyQuotes2",Table1[Code],"LastTradeDate")</f>
        <v>43245</v>
      </c>
      <c r="D15" s="16">
        <f>RTD("gartle.rtd",,"MsnMoneyQuotes2",Table1[Code],"LastTradeTime")</f>
        <v>0.78141203703703699</v>
      </c>
      <c r="E15" s="17">
        <f>RTD("gartle.rtd",,"MsnMoneyQuotes2",Table1[Code],"Last:tick")</f>
        <v>0</v>
      </c>
      <c r="F15" s="18">
        <f>RTD("gartle.rtd",,"MsnMoneyQuotes2",Table1[Code],"Last")</f>
        <v>4263.5</v>
      </c>
      <c r="G15" s="19">
        <f>RTD("gartle.rtd",,"MsnMoneyQuotes2",Table1[Code],"Change")</f>
        <v>21.5</v>
      </c>
      <c r="H15" s="20">
        <f>RTD("gartle.rtd",,"MsnMoneyQuotes2",Table1[Code],"ChangeInPercent")</f>
        <v>5.0680000000000005E-3</v>
      </c>
      <c r="I15" s="18">
        <f>RTD("gartle.rtd",,"MsnMoneyQuotes2",Table1[Code],"Open")</f>
        <v>4270</v>
      </c>
      <c r="J15" s="18">
        <f>RTD("gartle.rtd",,"MsnMoneyQuotes2",Table1[Code],"High")</f>
        <v>4278</v>
      </c>
      <c r="K15" s="18">
        <f>RTD("gartle.rtd",,"MsnMoneyQuotes2",Table1[Code],"Low")</f>
        <v>4218</v>
      </c>
      <c r="L15" s="21">
        <f>RTD("gartle.rtd",,"MsnMoneyQuotes2",Table1[Code],"Volume")</f>
        <v>3995330</v>
      </c>
      <c r="M15" s="22" t="str">
        <f>RTD("gartle.rtd",,"MsnMoneyQuotes2",Table1[Code],"DaysRange")</f>
        <v>4218.00 - 4278.00</v>
      </c>
      <c r="N15" s="18">
        <f>RTD("gartle.rtd",,"MsnMoneyQuotes2",Table1[Code],"PreviousClose")</f>
        <v>4242</v>
      </c>
      <c r="O15" s="18">
        <f>RTD("gartle.rtd",,"MsnMoneyQuotes2",Table1[Code],"YearHigh")</f>
        <v>4428.5</v>
      </c>
      <c r="P15" s="18">
        <f>RTD("gartle.rtd",,"MsnMoneyQuotes2",Table1[Code],"YearLow")</f>
        <v>2970</v>
      </c>
      <c r="Q15" s="22" t="str">
        <f>RTD("gartle.rtd",,"MsnMoneyQuotes2",Table1[Code],"YearRange")</f>
        <v>2970.00 - 4428.50</v>
      </c>
      <c r="R15" s="23">
        <f>RTD("gartle.rtd",,"MsnMoneyQuotes2",Table1[Code],"ChangeFromYearHigh")</f>
        <v>-165</v>
      </c>
      <c r="S15" s="23">
        <f>RTD("gartle.rtd",,"MsnMoneyQuotes2",Table1[Code],"ChangeFromYearLow")</f>
        <v>1293.5</v>
      </c>
      <c r="T15" s="20">
        <f>RTD("gartle.rtd",,"MsnMoneyQuotes2",Table1[Code],"PercentChangeFromYearHigh")</f>
        <v>-3.7258665462346165E-2</v>
      </c>
      <c r="U15" s="20">
        <f>RTD("gartle.rtd",,"MsnMoneyQuotes2",Table1[Code],"PercentChangeFromYearLow")</f>
        <v>0.43552188552188553</v>
      </c>
      <c r="V15" s="21">
        <f>RTD("gartle.rtd",,"MsnMoneyQuotes2",Table1[Code],"AverageDailyVolume")</f>
        <v>5221876.8360655736</v>
      </c>
      <c r="W15" s="18">
        <f>RTD("gartle.rtd",,"MsnMoneyQuotes2",Table1[Code],"YRR")</f>
        <v>0.346864634339</v>
      </c>
      <c r="X15" s="18">
        <f>RTD("gartle.rtd",,"MsnMoneyQuotes2",Table1[Code],"YTD")</f>
        <v>8.1557584999999992</v>
      </c>
      <c r="Y15" s="18">
        <f>RTD("gartle.rtd",,"MsnMoneyQuotes2",Table1[Code],"PERatio")</f>
        <v>11.806374999999999</v>
      </c>
      <c r="Z15" s="21">
        <f>RTD("gartle.rtd",,"MsnMoneyQuotes2",Table1[Code],"Market Cap")</f>
        <v>74991074188</v>
      </c>
      <c r="AA15" s="20">
        <f>RTD("gartle.rtd",,"MsnMoneyQuotes2",Table1[Code],"DividendYield")</f>
        <v>4.9699999999999994E-2</v>
      </c>
      <c r="AB15" s="22">
        <f>RTD("gartle.rtd",,"MsnMoneyQuotes2",Table1[Code],"DividendShare")</f>
        <v>2.5886</v>
      </c>
      <c r="AC15" s="22" t="str">
        <f>RTD("gartle.rtd",,"MsnMoneyQuotes2",Table1[Code],"Symbol")</f>
        <v>RIO</v>
      </c>
      <c r="AD15" s="22" t="str">
        <f>RTD("gartle.rtd",,"MsnMoneyQuotes2",Table1[Code],"MSN Symbol")</f>
        <v>151.1.RIO.LON</v>
      </c>
      <c r="AE15" s="22" t="str">
        <f>RTD("gartle.rtd",,"MsnMoneyQuotes2",Table1[Code],"Name")</f>
        <v>Rio Tinto PLC</v>
      </c>
      <c r="AF15" s="22" t="str">
        <f>RTD("gartle.rtd",,"MsnMoneyQuotes2",Table1[Code],"Short Name")</f>
        <v>Rio Tinto PLC</v>
      </c>
      <c r="AG15" s="22" t="str">
        <f>RTD("gartle.rtd",,"MsnMoneyQuotes2",Table1[Code],"Stock Exchange")</f>
        <v>London</v>
      </c>
      <c r="AH15" s="22" t="str">
        <f>RTD("gartle.rtd",,"MsnMoneyQuotes2",Table1[Code],"Market")</f>
        <v>GBR</v>
      </c>
      <c r="AI15" s="22" t="str">
        <f>RTD("gartle.rtd",,"MsnMoneyQuotes2",Table1[Code],"Currency")</f>
        <v>GBX</v>
      </c>
      <c r="AJ15" s="22" t="str">
        <f>RTD("gartle.rtd",,"MsnMoneyQuotes2",Table1[Code],"UTC Offset")</f>
        <v>UTC+1:00</v>
      </c>
      <c r="AK15" s="22" t="str">
        <f>RTD("gartle.rtd",,"MsnMoneyQuotes2",Table1[Code],"Type")</f>
        <v>Equity</v>
      </c>
      <c r="AL15" s="22">
        <f>RTD("gartle.rtd",,"MsnMoneyQuotes2",Table1[Code],"rtd_LastError")</f>
        <v>0</v>
      </c>
      <c r="AM15" s="22" t="str">
        <f>RTD("gartle.rtd",,"MsnMoneyQuotes2",Table1[Code],"rtd_LastMessage")</f>
        <v/>
      </c>
      <c r="AN15" s="25">
        <f>RTD("gartle.rtd",,"MsnMoneyQuotes2",Table1[Code],"rtd_LastUpdate")</f>
        <v>43246.754385069442</v>
      </c>
      <c r="AO15" s="24">
        <f>RTD("gartle.rtd",,"MsnMoneyQuotes2",Table1[Code],"rtd_LastUpdateDate")</f>
        <v>43246</v>
      </c>
      <c r="AP15" s="16">
        <f>RTD("gartle.rtd",,"MsnMoneyQuotes2",Table1[Code],"rtd_LastUpdateTime")</f>
        <v>0.75438506944444439</v>
      </c>
    </row>
    <row r="16" spans="2:42" x14ac:dyDescent="0.25">
      <c r="B16" s="9" t="s">
        <v>40</v>
      </c>
      <c r="C16" s="2">
        <f>RTD("gartle.rtd",,"MsnMoneyQuotes2",Table1[Code],"LastTradeDate")</f>
        <v>43245</v>
      </c>
      <c r="D16" s="3">
        <f>RTD("gartle.rtd",,"MsnMoneyQuotes2",Table1[Code],"LastTradeTime")</f>
        <v>0.674224537037037</v>
      </c>
      <c r="E16" s="12">
        <f>RTD("gartle.rtd",,"MsnMoneyQuotes2",Table1[Code],"Last:tick")</f>
        <v>0</v>
      </c>
      <c r="F16" s="4">
        <f>RTD("gartle.rtd",,"MsnMoneyQuotes2",Table1[Code],"Last")</f>
        <v>33.07</v>
      </c>
      <c r="G16" s="13">
        <f>RTD("gartle.rtd",,"MsnMoneyQuotes2",Table1[Code],"Change")</f>
        <v>-0.84</v>
      </c>
      <c r="H16" s="6">
        <f>RTD("gartle.rtd",,"MsnMoneyQuotes2",Table1[Code],"ChangeInPercent")</f>
        <v>-2.4771000000000001E-2</v>
      </c>
      <c r="I16" s="4">
        <f>RTD("gartle.rtd",,"MsnMoneyQuotes2",Table1[Code],"Open")</f>
        <v>33.549999999999997</v>
      </c>
      <c r="J16" s="4">
        <f>RTD("gartle.rtd",,"MsnMoneyQuotes2",Table1[Code],"High")</f>
        <v>33.61</v>
      </c>
      <c r="K16" s="4">
        <f>RTD("gartle.rtd",,"MsnMoneyQuotes2",Table1[Code],"Low")</f>
        <v>32.96</v>
      </c>
      <c r="L16" s="7">
        <f>RTD("gartle.rtd",,"MsnMoneyQuotes2",Table1[Code],"Volume")</f>
        <v>13706940</v>
      </c>
      <c r="M16" s="14" t="str">
        <f>RTD("gartle.rtd",,"MsnMoneyQuotes2",Table1[Code],"DaysRange")</f>
        <v>32.96 - 33.61</v>
      </c>
      <c r="N16" s="4">
        <f>RTD("gartle.rtd",,"MsnMoneyQuotes2",Table1[Code],"PreviousClose")</f>
        <v>33.909999999999997</v>
      </c>
      <c r="O16" s="4">
        <f>RTD("gartle.rtd",,"MsnMoneyQuotes2",Table1[Code],"YearHigh")</f>
        <v>34.630000000000003</v>
      </c>
      <c r="P16" s="4">
        <f>RTD("gartle.rtd",,"MsnMoneyQuotes2",Table1[Code],"YearLow")</f>
        <v>22.06</v>
      </c>
      <c r="Q16" s="14" t="str">
        <f>RTD("gartle.rtd",,"MsnMoneyQuotes2",Table1[Code],"YearRange")</f>
        <v>22.06 - 34.63</v>
      </c>
      <c r="R16" s="5">
        <f>RTD("gartle.rtd",,"MsnMoneyQuotes2",Table1[Code],"ChangeFromYearHigh")</f>
        <v>-1.5600000000000023</v>
      </c>
      <c r="S16" s="5">
        <f>RTD("gartle.rtd",,"MsnMoneyQuotes2",Table1[Code],"ChangeFromYearLow")</f>
        <v>11.010000000000002</v>
      </c>
      <c r="T16" s="6">
        <f>RTD("gartle.rtd",,"MsnMoneyQuotes2",Table1[Code],"PercentChangeFromYearHigh")</f>
        <v>-4.5047646549234828E-2</v>
      </c>
      <c r="U16" s="6">
        <f>RTD("gartle.rtd",,"MsnMoneyQuotes2",Table1[Code],"PercentChangeFromYearLow")</f>
        <v>0.49909338168631018</v>
      </c>
      <c r="V16" s="7">
        <f>RTD("gartle.rtd",,"MsnMoneyQuotes2",Table1[Code],"AverageDailyVolume")</f>
        <v>7063306.1129032262</v>
      </c>
      <c r="W16" s="4">
        <f>RTD("gartle.rtd",,"MsnMoneyQuotes2",Table1[Code],"YRR")</f>
        <v>0.34979591836700002</v>
      </c>
      <c r="X16" s="4">
        <f>RTD("gartle.rtd",,"MsnMoneyQuotes2",Table1[Code],"YTD")</f>
        <v>11.836320600000001</v>
      </c>
      <c r="Y16" s="4">
        <f>RTD("gartle.rtd",,"MsnMoneyQuotes2",Table1[Code],"PERatio")</f>
        <v>29.154519000000001</v>
      </c>
      <c r="Z16" s="7">
        <f>RTD("gartle.rtd",,"MsnMoneyQuotes2",Table1[Code],"Market Cap")</f>
        <v>180364301603</v>
      </c>
      <c r="AA16" s="6">
        <f>RTD("gartle.rtd",,"MsnMoneyQuotes2",Table1[Code],"DividendYield")</f>
        <v>5.21E-2</v>
      </c>
      <c r="AB16" s="14">
        <f>RTD("gartle.rtd",,"MsnMoneyQuotes2",Table1[Code],"DividendShare")</f>
        <v>0.5292</v>
      </c>
      <c r="AC16" s="14" t="str">
        <f>RTD("gartle.rtd",,"MsnMoneyQuotes2",Table1[Code],"Symbol")</f>
        <v>BHP</v>
      </c>
      <c r="AD16" s="14" t="str">
        <f>RTD("gartle.rtd",,"MsnMoneyQuotes2",Table1[Code],"MSN Symbol")</f>
        <v>146.1.BHP.ASX</v>
      </c>
      <c r="AE16" s="14" t="str">
        <f>RTD("gartle.rtd",,"MsnMoneyQuotes2",Table1[Code],"Name")</f>
        <v>BHP Billiton Ltd</v>
      </c>
      <c r="AF16" s="14" t="str">
        <f>RTD("gartle.rtd",,"MsnMoneyQuotes2",Table1[Code],"Short Name")</f>
        <v>BHP BLT FPO [BHP]</v>
      </c>
      <c r="AG16" s="14" t="str">
        <f>RTD("gartle.rtd",,"MsnMoneyQuotes2",Table1[Code],"Stock Exchange")</f>
        <v>Australia</v>
      </c>
      <c r="AH16" s="14" t="str">
        <f>RTD("gartle.rtd",,"MsnMoneyQuotes2",Table1[Code],"Market")</f>
        <v>AUS</v>
      </c>
      <c r="AI16" s="14" t="str">
        <f>RTD("gartle.rtd",,"MsnMoneyQuotes2",Table1[Code],"Currency")</f>
        <v>AUD</v>
      </c>
      <c r="AJ16" s="14" t="str">
        <f>RTD("gartle.rtd",,"MsnMoneyQuotes2",Table1[Code],"UTC Offset")</f>
        <v>UTC+10:00</v>
      </c>
      <c r="AK16" s="14" t="str">
        <f>RTD("gartle.rtd",,"MsnMoneyQuotes2",Table1[Code],"Type")</f>
        <v>Equity</v>
      </c>
      <c r="AL16" s="14">
        <f>RTD("gartle.rtd",,"MsnMoneyQuotes2",Table1[Code],"rtd_LastError")</f>
        <v>0</v>
      </c>
      <c r="AM16" s="14" t="str">
        <f>RTD("gartle.rtd",,"MsnMoneyQuotes2",Table1[Code],"rtd_LastMessage")</f>
        <v/>
      </c>
      <c r="AN16" s="8">
        <f>RTD("gartle.rtd",,"MsnMoneyQuotes2",Table1[Code],"rtd_LastUpdate")</f>
        <v>43246.754428587963</v>
      </c>
      <c r="AO16" s="2">
        <f>RTD("gartle.rtd",,"MsnMoneyQuotes2",Table1[Code],"rtd_LastUpdateDate")</f>
        <v>43246</v>
      </c>
      <c r="AP16" s="3">
        <f>RTD("gartle.rtd",,"MsnMoneyQuotes2",Table1[Code],"rtd_LastUpdateTime")</f>
        <v>0.75442858796296297</v>
      </c>
    </row>
    <row r="17" spans="2:42" x14ac:dyDescent="0.25">
      <c r="B17" s="15" t="s">
        <v>41</v>
      </c>
      <c r="C17" s="24">
        <f>RTD("gartle.rtd",,"MsnMoneyQuotes2",Table1[Code],"LastTradeDate")</f>
        <v>43245</v>
      </c>
      <c r="D17" s="16">
        <f>RTD("gartle.rtd",,"MsnMoneyQuotes2",Table1[Code],"LastTradeTime")</f>
        <v>0.68273148148148144</v>
      </c>
      <c r="E17" s="17">
        <f>RTD("gartle.rtd",,"MsnMoneyQuotes2",Table1[Code],"Last:tick")</f>
        <v>0</v>
      </c>
      <c r="F17" s="18">
        <f>RTD("gartle.rtd",,"MsnMoneyQuotes2",Table1[Code],"Last")</f>
        <v>83.17</v>
      </c>
      <c r="G17" s="19">
        <f>RTD("gartle.rtd",,"MsnMoneyQuotes2",Table1[Code],"Change")</f>
        <v>-0.74</v>
      </c>
      <c r="H17" s="20">
        <f>RTD("gartle.rtd",,"MsnMoneyQuotes2",Table1[Code],"ChangeInPercent")</f>
        <v>-8.8190000000000004E-3</v>
      </c>
      <c r="I17" s="18">
        <f>RTD("gartle.rtd",,"MsnMoneyQuotes2",Table1[Code],"Open")</f>
        <v>83.21</v>
      </c>
      <c r="J17" s="18">
        <f>RTD("gartle.rtd",,"MsnMoneyQuotes2",Table1[Code],"High")</f>
        <v>83.74</v>
      </c>
      <c r="K17" s="18">
        <f>RTD("gartle.rtd",,"MsnMoneyQuotes2",Table1[Code],"Low")</f>
        <v>82.9</v>
      </c>
      <c r="L17" s="21">
        <f>RTD("gartle.rtd",,"MsnMoneyQuotes2",Table1[Code],"Volume")</f>
        <v>4025351</v>
      </c>
      <c r="M17" s="22" t="str">
        <f>RTD("gartle.rtd",,"MsnMoneyQuotes2",Table1[Code],"DaysRange")</f>
        <v>82.90 - 83.74</v>
      </c>
      <c r="N17" s="18">
        <f>RTD("gartle.rtd",,"MsnMoneyQuotes2",Table1[Code],"PreviousClose")</f>
        <v>83.91</v>
      </c>
      <c r="O17" s="18">
        <f>RTD("gartle.rtd",,"MsnMoneyQuotes2",Table1[Code],"YearHigh")</f>
        <v>87.09</v>
      </c>
      <c r="P17" s="18">
        <f>RTD("gartle.rtd",,"MsnMoneyQuotes2",Table1[Code],"YearLow")</f>
        <v>57.94</v>
      </c>
      <c r="Q17" s="22" t="str">
        <f>RTD("gartle.rtd",,"MsnMoneyQuotes2",Table1[Code],"YearRange")</f>
        <v>57.94 - 87.09</v>
      </c>
      <c r="R17" s="23">
        <f>RTD("gartle.rtd",,"MsnMoneyQuotes2",Table1[Code],"ChangeFromYearHigh")</f>
        <v>-3.9200000000000017</v>
      </c>
      <c r="S17" s="23">
        <f>RTD("gartle.rtd",,"MsnMoneyQuotes2",Table1[Code],"ChangeFromYearLow")</f>
        <v>25.230000000000004</v>
      </c>
      <c r="T17" s="20">
        <f>RTD("gartle.rtd",,"MsnMoneyQuotes2",Table1[Code],"PercentChangeFromYearHigh")</f>
        <v>-4.501090825582732E-2</v>
      </c>
      <c r="U17" s="20">
        <f>RTD("gartle.rtd",,"MsnMoneyQuotes2",Table1[Code],"PercentChangeFromYearLow")</f>
        <v>0.4354504659993097</v>
      </c>
      <c r="V17" s="21">
        <f>RTD("gartle.rtd",,"MsnMoneyQuotes2",Table1[Code],"AverageDailyVolume")</f>
        <v>1990577.8064516129</v>
      </c>
      <c r="W17" s="18">
        <f>RTD("gartle.rtd",,"MsnMoneyQuotes2",Table1[Code],"YRR")</f>
        <v>0.28348765432099998</v>
      </c>
      <c r="X17" s="18">
        <f>RTD("gartle.rtd",,"MsnMoneyQuotes2",Table1[Code],"YTD")</f>
        <v>9.7084817000000001</v>
      </c>
      <c r="Y17" s="18">
        <f>RTD("gartle.rtd",,"MsnMoneyQuotes2",Table1[Code],"PERatio")</f>
        <v>13.192612</v>
      </c>
      <c r="Z17" s="21">
        <f>RTD("gartle.rtd",,"MsnMoneyQuotes2",Table1[Code],"Market Cap")</f>
        <v>147655416180</v>
      </c>
      <c r="AA17" s="20">
        <f>RTD("gartle.rtd",,"MsnMoneyQuotes2",Table1[Code],"DividendYield")</f>
        <v>6.1699999999999998E-2</v>
      </c>
      <c r="AB17" s="22">
        <f>RTD("gartle.rtd",,"MsnMoneyQuotes2",Table1[Code],"DividendShare")</f>
        <v>4.6748560000000001</v>
      </c>
      <c r="AC17" s="22" t="str">
        <f>RTD("gartle.rtd",,"MsnMoneyQuotes2",Table1[Code],"Symbol")</f>
        <v>RIO</v>
      </c>
      <c r="AD17" s="22" t="str">
        <f>RTD("gartle.rtd",,"MsnMoneyQuotes2",Table1[Code],"MSN Symbol")</f>
        <v>146.1.RIO.ASX</v>
      </c>
      <c r="AE17" s="22" t="str">
        <f>RTD("gartle.rtd",,"MsnMoneyQuotes2",Table1[Code],"Name")</f>
        <v>Rio Tinto Ltd</v>
      </c>
      <c r="AF17" s="22" t="str">
        <f>RTD("gartle.rtd",,"MsnMoneyQuotes2",Table1[Code],"Short Name")</f>
        <v>RIO TINTO FPO [RIO]</v>
      </c>
      <c r="AG17" s="22" t="str">
        <f>RTD("gartle.rtd",,"MsnMoneyQuotes2",Table1[Code],"Stock Exchange")</f>
        <v>Australia</v>
      </c>
      <c r="AH17" s="22" t="str">
        <f>RTD("gartle.rtd",,"MsnMoneyQuotes2",Table1[Code],"Market")</f>
        <v>AUS</v>
      </c>
      <c r="AI17" s="22" t="str">
        <f>RTD("gartle.rtd",,"MsnMoneyQuotes2",Table1[Code],"Currency")</f>
        <v>AUD</v>
      </c>
      <c r="AJ17" s="22" t="str">
        <f>RTD("gartle.rtd",,"MsnMoneyQuotes2",Table1[Code],"UTC Offset")</f>
        <v>UTC+10:00</v>
      </c>
      <c r="AK17" s="22" t="str">
        <f>RTD("gartle.rtd",,"MsnMoneyQuotes2",Table1[Code],"Type")</f>
        <v>Equity</v>
      </c>
      <c r="AL17" s="22">
        <f>RTD("gartle.rtd",,"MsnMoneyQuotes2",Table1[Code],"rtd_LastError")</f>
        <v>0</v>
      </c>
      <c r="AM17" s="22" t="str">
        <f>RTD("gartle.rtd",,"MsnMoneyQuotes2",Table1[Code],"rtd_LastMessage")</f>
        <v/>
      </c>
      <c r="AN17" s="25">
        <f>RTD("gartle.rtd",,"MsnMoneyQuotes2",Table1[Code],"rtd_LastUpdate")</f>
        <v>43246.75435865741</v>
      </c>
      <c r="AO17" s="24">
        <f>RTD("gartle.rtd",,"MsnMoneyQuotes2",Table1[Code],"rtd_LastUpdateDate")</f>
        <v>43246</v>
      </c>
      <c r="AP17" s="16">
        <f>RTD("gartle.rtd",,"MsnMoneyQuotes2",Table1[Code],"rtd_LastUpdateTime")</f>
        <v>0.75435865740740737</v>
      </c>
    </row>
    <row r="18" spans="2:42" x14ac:dyDescent="0.25">
      <c r="B18" s="9" t="s">
        <v>42</v>
      </c>
      <c r="C18" s="2">
        <f>RTD("gartle.rtd",,"MsnMoneyQuotes2",Table1[Code],"LastTradeDate")</f>
        <v>43245</v>
      </c>
      <c r="D18" s="3">
        <f>RTD("gartle.rtd",,"MsnMoneyQuotes2",Table1[Code],"LastTradeTime")</f>
        <v>0.73958333333333337</v>
      </c>
      <c r="E18" s="12">
        <f>RTD("gartle.rtd",,"MsnMoneyQuotes2",Table1[Code],"Last:tick")</f>
        <v>0</v>
      </c>
      <c r="F18" s="4">
        <f>RTD("gartle.rtd",,"MsnMoneyQuotes2",Table1[Code],"Last")</f>
        <v>12938.01</v>
      </c>
      <c r="G18" s="13">
        <f>RTD("gartle.rtd",,"MsnMoneyQuotes2",Table1[Code],"Change")</f>
        <v>82.92</v>
      </c>
      <c r="H18" s="6">
        <f>RTD("gartle.rtd",,"MsnMoneyQuotes2",Table1[Code],"ChangeInPercent")</f>
        <v>6.4503632413308656E-3</v>
      </c>
      <c r="I18" s="4">
        <f>RTD("gartle.rtd",,"MsnMoneyQuotes2",Table1[Code],"Open")</f>
        <v>12917.15</v>
      </c>
      <c r="J18" s="4">
        <f>RTD("gartle.rtd",,"MsnMoneyQuotes2",Table1[Code],"High")</f>
        <v>13002.47</v>
      </c>
      <c r="K18" s="4">
        <f>RTD("gartle.rtd",,"MsnMoneyQuotes2",Table1[Code],"Low")</f>
        <v>12852.17</v>
      </c>
      <c r="L18" s="7">
        <f>RTD("gartle.rtd",,"MsnMoneyQuotes2",Table1[Code],"Volume")</f>
        <v>0</v>
      </c>
      <c r="M18" s="14" t="str">
        <f>RTD("gartle.rtd",,"MsnMoneyQuotes2",Table1[Code],"DaysRange")</f>
        <v>12852.17 - 13002.47</v>
      </c>
      <c r="N18" s="4">
        <f>RTD("gartle.rtd",,"MsnMoneyQuotes2",Table1[Code],"PreviousClose")</f>
        <v>12855.09</v>
      </c>
      <c r="O18" s="4">
        <f>RTD("gartle.rtd",,"MsnMoneyQuotes2",Table1[Code],"YearHigh")</f>
        <v>13596.89</v>
      </c>
      <c r="P18" s="4">
        <f>RTD("gartle.rtd",,"MsnMoneyQuotes2",Table1[Code],"YearLow")</f>
        <v>11726.62</v>
      </c>
      <c r="Q18" s="14" t="str">
        <f>RTD("gartle.rtd",,"MsnMoneyQuotes2",Table1[Code],"YearRange")</f>
        <v>11726.62 - 13596.89</v>
      </c>
      <c r="R18" s="5">
        <f>RTD("gartle.rtd",,"MsnMoneyQuotes2",Table1[Code],"ChangeFromYearHigh")</f>
        <v>-658.8799999999992</v>
      </c>
      <c r="S18" s="5">
        <f>RTD("gartle.rtd",,"MsnMoneyQuotes2",Table1[Code],"ChangeFromYearLow")</f>
        <v>1211.3899999999994</v>
      </c>
      <c r="T18" s="6">
        <f>RTD("gartle.rtd",,"MsnMoneyQuotes2",Table1[Code],"PercentChangeFromYearHigh")</f>
        <v>-4.845814005996954E-2</v>
      </c>
      <c r="U18" s="6">
        <f>RTD("gartle.rtd",,"MsnMoneyQuotes2",Table1[Code],"PercentChangeFromYearLow")</f>
        <v>0.10330257141443991</v>
      </c>
      <c r="V18" s="7">
        <f>RTD("gartle.rtd",,"MsnMoneyQuotes2",Table1[Code],"AverageDailyVolume")</f>
        <v>0</v>
      </c>
      <c r="W18" s="4">
        <f>RTD("gartle.rtd",,"MsnMoneyQuotes2",Table1[Code],"YRR")</f>
        <v>2.5059183692999996E-2</v>
      </c>
      <c r="X18" s="4">
        <f>RTD("gartle.rtd",,"MsnMoneyQuotes2",Table1[Code],"YTD")</f>
        <v>0.15769130000000001</v>
      </c>
      <c r="Y18" s="4" t="e">
        <f>RTD("gartle.rtd",,"MsnMoneyQuotes2",Table1[Code],"PERatio")</f>
        <v>#N/A</v>
      </c>
      <c r="Z18" s="7" t="e">
        <f>RTD("gartle.rtd",,"MsnMoneyQuotes2",Table1[Code],"Market Cap")</f>
        <v>#N/A</v>
      </c>
      <c r="AA18" s="6" t="e">
        <f>RTD("gartle.rtd",,"MsnMoneyQuotes2",Table1[Code],"DividendYield")</f>
        <v>#N/A</v>
      </c>
      <c r="AB18" s="14" t="e">
        <f>RTD("gartle.rtd",,"MsnMoneyQuotes2",Table1[Code],"DividendShare")</f>
        <v>#N/A</v>
      </c>
      <c r="AC18" s="14" t="str">
        <f>RTD("gartle.rtd",,"MsnMoneyQuotes2",Table1[Code],"Symbol")</f>
        <v>DAX</v>
      </c>
      <c r="AD18" s="14" t="str">
        <f>RTD("gartle.rtd",,"MsnMoneyQuotes2",Table1[Code],"MSN Symbol")</f>
        <v>213.10.DAX</v>
      </c>
      <c r="AE18" s="14" t="str">
        <f>RTD("gartle.rtd",,"MsnMoneyQuotes2",Table1[Code],"Name")</f>
        <v>DAX PERFORMANCE-INDEX</v>
      </c>
      <c r="AF18" s="14" t="e">
        <f>RTD("gartle.rtd",,"MsnMoneyQuotes2",Table1[Code],"Short Name")</f>
        <v>#N/A</v>
      </c>
      <c r="AG18" s="14" t="str">
        <f>RTD("gartle.rtd",,"MsnMoneyQuotes2",Table1[Code],"Stock Exchange")</f>
        <v>Xetra</v>
      </c>
      <c r="AH18" s="14" t="str">
        <f>RTD("gartle.rtd",,"MsnMoneyQuotes2",Table1[Code],"Market")</f>
        <v>DEU</v>
      </c>
      <c r="AI18" s="14" t="str">
        <f>RTD("gartle.rtd",,"MsnMoneyQuotes2",Table1[Code],"Currency")</f>
        <v>XXP</v>
      </c>
      <c r="AJ18" s="14" t="str">
        <f>RTD("gartle.rtd",,"MsnMoneyQuotes2",Table1[Code],"UTC Offset")</f>
        <v>UTC+2:00</v>
      </c>
      <c r="AK18" s="14" t="e">
        <f>RTD("gartle.rtd",,"MsnMoneyQuotes2",Table1[Code],"Type")</f>
        <v>#N/A</v>
      </c>
      <c r="AL18" s="14">
        <f>RTD("gartle.rtd",,"MsnMoneyQuotes2",Table1[Code],"rtd_LastError")</f>
        <v>0</v>
      </c>
      <c r="AM18" s="14" t="str">
        <f>RTD("gartle.rtd",,"MsnMoneyQuotes2",Table1[Code],"rtd_LastMessage")</f>
        <v/>
      </c>
      <c r="AN18" s="8">
        <f>RTD("gartle.rtd",,"MsnMoneyQuotes2",Table1[Code],"rtd_LastUpdate")</f>
        <v>43246.754521539355</v>
      </c>
      <c r="AO18" s="2">
        <f>RTD("gartle.rtd",,"MsnMoneyQuotes2",Table1[Code],"rtd_LastUpdateDate")</f>
        <v>43246</v>
      </c>
      <c r="AP18" s="3">
        <f>RTD("gartle.rtd",,"MsnMoneyQuotes2",Table1[Code],"rtd_LastUpdateTime")</f>
        <v>0.75452153935185184</v>
      </c>
    </row>
    <row r="19" spans="2:42" x14ac:dyDescent="0.25">
      <c r="B19" s="9" t="s">
        <v>43</v>
      </c>
      <c r="C19" s="2">
        <f>RTD("gartle.rtd",,"MsnMoneyQuotes2",Table1[Code],"LastTradeDate")</f>
        <v>43245</v>
      </c>
      <c r="D19" s="3">
        <f>RTD("gartle.rtd",,"MsnMoneyQuotes2",Table1[Code],"LastTradeTime")</f>
        <v>0.82668981481481485</v>
      </c>
      <c r="E19" s="12">
        <f>RTD("gartle.rtd",,"MsnMoneyQuotes2",Table1[Code],"Last:tick")</f>
        <v>0</v>
      </c>
      <c r="F19" s="4">
        <f>RTD("gartle.rtd",,"MsnMoneyQuotes2",Table1[Code],"Last")</f>
        <v>9.48</v>
      </c>
      <c r="G19" s="13">
        <f>RTD("gartle.rtd",,"MsnMoneyQuotes2",Table1[Code],"Change")</f>
        <v>-0.109</v>
      </c>
      <c r="H19" s="6">
        <f>RTD("gartle.rtd",,"MsnMoneyQuotes2",Table1[Code],"ChangeInPercent")</f>
        <v>-1.1367E-2</v>
      </c>
      <c r="I19" s="4">
        <f>RTD("gartle.rtd",,"MsnMoneyQuotes2",Table1[Code],"Open")</f>
        <v>9.61</v>
      </c>
      <c r="J19" s="4">
        <f>RTD("gartle.rtd",,"MsnMoneyQuotes2",Table1[Code],"High")</f>
        <v>9.67</v>
      </c>
      <c r="K19" s="4">
        <f>RTD("gartle.rtd",,"MsnMoneyQuotes2",Table1[Code],"Low")</f>
        <v>9.4309999999999992</v>
      </c>
      <c r="L19" s="7">
        <f>RTD("gartle.rtd",,"MsnMoneyQuotes2",Table1[Code],"Volume")</f>
        <v>73155</v>
      </c>
      <c r="M19" s="14" t="str">
        <f>RTD("gartle.rtd",,"MsnMoneyQuotes2",Table1[Code],"DaysRange")</f>
        <v>9.43 - 9.67</v>
      </c>
      <c r="N19" s="4">
        <f>RTD("gartle.rtd",,"MsnMoneyQuotes2",Table1[Code],"PreviousClose")</f>
        <v>9.5890000000000004</v>
      </c>
      <c r="O19" s="4">
        <f>RTD("gartle.rtd",,"MsnMoneyQuotes2",Table1[Code],"YearHigh")</f>
        <v>13.816000000000001</v>
      </c>
      <c r="P19" s="4">
        <f>RTD("gartle.rtd",,"MsnMoneyQuotes2",Table1[Code],"YearLow")</f>
        <v>5.1589999999999998</v>
      </c>
      <c r="Q19" s="14" t="str">
        <f>RTD("gartle.rtd",,"MsnMoneyQuotes2",Table1[Code],"YearRange")</f>
        <v>5.16 - 13.82</v>
      </c>
      <c r="R19" s="5">
        <f>RTD("gartle.rtd",,"MsnMoneyQuotes2",Table1[Code],"ChangeFromYearHigh")</f>
        <v>-4.3360000000000003</v>
      </c>
      <c r="S19" s="5">
        <f>RTD("gartle.rtd",,"MsnMoneyQuotes2",Table1[Code],"ChangeFromYearLow")</f>
        <v>4.3210000000000006</v>
      </c>
      <c r="T19" s="6">
        <f>RTD("gartle.rtd",,"MsnMoneyQuotes2",Table1[Code],"PercentChangeFromYearHigh")</f>
        <v>-0.31383902721482337</v>
      </c>
      <c r="U19" s="6">
        <f>RTD("gartle.rtd",,"MsnMoneyQuotes2",Table1[Code],"PercentChangeFromYearLow")</f>
        <v>0.837565419654972</v>
      </c>
      <c r="V19" s="7">
        <f>RTD("gartle.rtd",,"MsnMoneyQuotes2",Table1[Code],"AverageDailyVolume")</f>
        <v>9143210.8852459025</v>
      </c>
      <c r="W19" s="4">
        <f>RTD("gartle.rtd",,"MsnMoneyQuotes2",Table1[Code],"YRR")</f>
        <v>3.7787341240000001E-3</v>
      </c>
      <c r="X19" s="4">
        <f>RTD("gartle.rtd",,"MsnMoneyQuotes2",Table1[Code],"YTD")</f>
        <v>-24.0688827</v>
      </c>
      <c r="Y19" s="4">
        <f>RTD("gartle.rtd",,"MsnMoneyQuotes2",Table1[Code],"PERatio")</f>
        <v>72.463768000000002</v>
      </c>
      <c r="Z19" s="7">
        <f>RTD("gartle.rtd",,"MsnMoneyQuotes2",Table1[Code],"Market Cap")</f>
        <v>12714364800</v>
      </c>
      <c r="AA19" s="6">
        <f>RTD("gartle.rtd",,"MsnMoneyQuotes2",Table1[Code],"DividendYield")</f>
        <v>3.32E-2</v>
      </c>
      <c r="AB19" s="14">
        <f>RTD("gartle.rtd",,"MsnMoneyQuotes2",Table1[Code],"DividendShare")</f>
        <v>0.2</v>
      </c>
      <c r="AC19" s="14" t="str">
        <f>RTD("gartle.rtd",,"MsnMoneyQuotes2",Table1[Code],"Symbol")</f>
        <v>CBK</v>
      </c>
      <c r="AD19" s="14" t="str">
        <f>RTD("gartle.rtd",,"MsnMoneyQuotes2",Table1[Code],"MSN Symbol")</f>
        <v>200.1.CBK.FRA</v>
      </c>
      <c r="AE19" s="14" t="str">
        <f>RTD("gartle.rtd",,"MsnMoneyQuotes2",Table1[Code],"Name")</f>
        <v>Commerzbank AG</v>
      </c>
      <c r="AF19" s="14" t="str">
        <f>RTD("gartle.rtd",,"MsnMoneyQuotes2",Table1[Code],"Short Name")</f>
        <v>COMMERZBANK AG</v>
      </c>
      <c r="AG19" s="14" t="str">
        <f>RTD("gartle.rtd",,"MsnMoneyQuotes2",Table1[Code],"Stock Exchange")</f>
        <v>Xetra</v>
      </c>
      <c r="AH19" s="14" t="str">
        <f>RTD("gartle.rtd",,"MsnMoneyQuotes2",Table1[Code],"Market")</f>
        <v>DEU</v>
      </c>
      <c r="AI19" s="14" t="str">
        <f>RTD("gartle.rtd",,"MsnMoneyQuotes2",Table1[Code],"Currency")</f>
        <v>EUR</v>
      </c>
      <c r="AJ19" s="14" t="str">
        <f>RTD("gartle.rtd",,"MsnMoneyQuotes2",Table1[Code],"UTC Offset")</f>
        <v>UTC+2:00</v>
      </c>
      <c r="AK19" s="14" t="str">
        <f>RTD("gartle.rtd",,"MsnMoneyQuotes2",Table1[Code],"Type")</f>
        <v>Equity</v>
      </c>
      <c r="AL19" s="14">
        <f>RTD("gartle.rtd",,"MsnMoneyQuotes2",Table1[Code],"rtd_LastError")</f>
        <v>0</v>
      </c>
      <c r="AM19" s="14" t="str">
        <f>RTD("gartle.rtd",,"MsnMoneyQuotes2",Table1[Code],"rtd_LastMessage")</f>
        <v/>
      </c>
      <c r="AN19" s="8">
        <f>RTD("gartle.rtd",,"MsnMoneyQuotes2",Table1[Code],"rtd_LastUpdate")</f>
        <v>43246.754278182867</v>
      </c>
      <c r="AO19" s="2">
        <f>RTD("gartle.rtd",,"MsnMoneyQuotes2",Table1[Code],"rtd_LastUpdateDate")</f>
        <v>43246</v>
      </c>
      <c r="AP19" s="3">
        <f>RTD("gartle.rtd",,"MsnMoneyQuotes2",Table1[Code],"rtd_LastUpdateTime")</f>
        <v>0.75427818287037041</v>
      </c>
    </row>
    <row r="20" spans="2:42" x14ac:dyDescent="0.25">
      <c r="B20" s="15" t="s">
        <v>44</v>
      </c>
      <c r="C20" s="24">
        <f>RTD("gartle.rtd",,"MsnMoneyQuotes2",Table1[Code],"LastTradeDate")</f>
        <v>43245</v>
      </c>
      <c r="D20" s="16">
        <f>RTD("gartle.rtd",,"MsnMoneyQuotes2",Table1[Code],"LastTradeTime")</f>
        <v>0.80593749999999997</v>
      </c>
      <c r="E20" s="17">
        <f>RTD("gartle.rtd",,"MsnMoneyQuotes2",Table1[Code],"Last:tick")</f>
        <v>0</v>
      </c>
      <c r="F20" s="18">
        <f>RTD("gartle.rtd",,"MsnMoneyQuotes2",Table1[Code],"Last")</f>
        <v>9.1509999999999998</v>
      </c>
      <c r="G20" s="19">
        <f>RTD("gartle.rtd",,"MsnMoneyQuotes2",Table1[Code],"Change")</f>
        <v>-8.7999999999999995E-2</v>
      </c>
      <c r="H20" s="20">
        <f>RTD("gartle.rtd",,"MsnMoneyQuotes2",Table1[Code],"ChangeInPercent")</f>
        <v>-9.5250000000000005E-3</v>
      </c>
      <c r="I20" s="18">
        <f>RTD("gartle.rtd",,"MsnMoneyQuotes2",Table1[Code],"Open")</f>
        <v>9.2230000000000008</v>
      </c>
      <c r="J20" s="18">
        <f>RTD("gartle.rtd",,"MsnMoneyQuotes2",Table1[Code],"High")</f>
        <v>9.2550000000000008</v>
      </c>
      <c r="K20" s="18">
        <f>RTD("gartle.rtd",,"MsnMoneyQuotes2",Table1[Code],"Low")</f>
        <v>9.0869999999999997</v>
      </c>
      <c r="L20" s="21">
        <f>RTD("gartle.rtd",,"MsnMoneyQuotes2",Table1[Code],"Volume")</f>
        <v>23528</v>
      </c>
      <c r="M20" s="22" t="str">
        <f>RTD("gartle.rtd",,"MsnMoneyQuotes2",Table1[Code],"DaysRange")</f>
        <v>9.09 - 9.26</v>
      </c>
      <c r="N20" s="18">
        <f>RTD("gartle.rtd",,"MsnMoneyQuotes2",Table1[Code],"PreviousClose")</f>
        <v>9.2390000000000008</v>
      </c>
      <c r="O20" s="18">
        <f>RTD("gartle.rtd",,"MsnMoneyQuotes2",Table1[Code],"YearHigh")</f>
        <v>10.218999999999999</v>
      </c>
      <c r="P20" s="18">
        <f>RTD("gartle.rtd",,"MsnMoneyQuotes2",Table1[Code],"YearLow")</f>
        <v>5.9950000000000001</v>
      </c>
      <c r="Q20" s="22" t="str">
        <f>RTD("gartle.rtd",,"MsnMoneyQuotes2",Table1[Code],"YearRange")</f>
        <v>6.00 - 10.22</v>
      </c>
      <c r="R20" s="23">
        <f>RTD("gartle.rtd",,"MsnMoneyQuotes2",Table1[Code],"ChangeFromYearHigh")</f>
        <v>-1.0679999999999996</v>
      </c>
      <c r="S20" s="23">
        <f>RTD("gartle.rtd",,"MsnMoneyQuotes2",Table1[Code],"ChangeFromYearLow")</f>
        <v>3.1559999999999997</v>
      </c>
      <c r="T20" s="20">
        <f>RTD("gartle.rtd",,"MsnMoneyQuotes2",Table1[Code],"PercentChangeFromYearHigh")</f>
        <v>-0.10451120461884722</v>
      </c>
      <c r="U20" s="20">
        <f>RTD("gartle.rtd",,"MsnMoneyQuotes2",Table1[Code],"PercentChangeFromYearLow")</f>
        <v>0.52643869891576311</v>
      </c>
      <c r="V20" s="21">
        <f>RTD("gartle.rtd",,"MsnMoneyQuotes2",Table1[Code],"AverageDailyVolume")</f>
        <v>14185808</v>
      </c>
      <c r="W20" s="18">
        <f>RTD("gartle.rtd",,"MsnMoneyQuotes2",Table1[Code],"YRR")</f>
        <v>0.20272930061699998</v>
      </c>
      <c r="X20" s="18">
        <f>RTD("gartle.rtd",,"MsnMoneyQuotes2",Table1[Code],"YTD")</f>
        <v>0.67106710000000003</v>
      </c>
      <c r="Y20" s="18">
        <f>RTD("gartle.rtd",,"MsnMoneyQuotes2",Table1[Code],"PERatio")</f>
        <v>4.7915669999999997</v>
      </c>
      <c r="Z20" s="21">
        <f>RTD("gartle.rtd",,"MsnMoneyQuotes2",Table1[Code],"Market Cap")</f>
        <v>20180495520</v>
      </c>
      <c r="AA20" s="20">
        <f>RTD("gartle.rtd",,"MsnMoneyQuotes2",Table1[Code],"DividendYield")</f>
        <v>3.2199999999999999E-2</v>
      </c>
      <c r="AB20" s="22">
        <f>RTD("gartle.rtd",,"MsnMoneyQuotes2",Table1[Code],"DividendShare")</f>
        <v>0.5</v>
      </c>
      <c r="AC20" s="22" t="str">
        <f>RTD("gartle.rtd",,"MsnMoneyQuotes2",Table1[Code],"Symbol")</f>
        <v>EOAN</v>
      </c>
      <c r="AD20" s="22" t="str">
        <f>RTD("gartle.rtd",,"MsnMoneyQuotes2",Table1[Code],"MSN Symbol")</f>
        <v>200.1.EOAN.FRA</v>
      </c>
      <c r="AE20" s="22" t="str">
        <f>RTD("gartle.rtd",,"MsnMoneyQuotes2",Table1[Code],"Name")</f>
        <v>E.ON SE</v>
      </c>
      <c r="AF20" s="22" t="str">
        <f>RTD("gartle.rtd",,"MsnMoneyQuotes2",Table1[Code],"Short Name")</f>
        <v>E.ON SE NA O.N.</v>
      </c>
      <c r="AG20" s="22" t="str">
        <f>RTD("gartle.rtd",,"MsnMoneyQuotes2",Table1[Code],"Stock Exchange")</f>
        <v>Xetra</v>
      </c>
      <c r="AH20" s="22" t="str">
        <f>RTD("gartle.rtd",,"MsnMoneyQuotes2",Table1[Code],"Market")</f>
        <v>DEU</v>
      </c>
      <c r="AI20" s="22" t="str">
        <f>RTD("gartle.rtd",,"MsnMoneyQuotes2",Table1[Code],"Currency")</f>
        <v>EUR</v>
      </c>
      <c r="AJ20" s="22" t="str">
        <f>RTD("gartle.rtd",,"MsnMoneyQuotes2",Table1[Code],"UTC Offset")</f>
        <v>UTC+2:00</v>
      </c>
      <c r="AK20" s="22" t="str">
        <f>RTD("gartle.rtd",,"MsnMoneyQuotes2",Table1[Code],"Type")</f>
        <v>Equity</v>
      </c>
      <c r="AL20" s="22">
        <f>RTD("gartle.rtd",,"MsnMoneyQuotes2",Table1[Code],"rtd_LastError")</f>
        <v>0</v>
      </c>
      <c r="AM20" s="22" t="str">
        <f>RTD("gartle.rtd",,"MsnMoneyQuotes2",Table1[Code],"rtd_LastMessage")</f>
        <v/>
      </c>
      <c r="AN20" s="25">
        <f>RTD("gartle.rtd",,"MsnMoneyQuotes2",Table1[Code],"rtd_LastUpdate")</f>
        <v>43246.754291446756</v>
      </c>
      <c r="AO20" s="24">
        <f>RTD("gartle.rtd",,"MsnMoneyQuotes2",Table1[Code],"rtd_LastUpdateDate")</f>
        <v>43246</v>
      </c>
      <c r="AP20" s="16">
        <f>RTD("gartle.rtd",,"MsnMoneyQuotes2",Table1[Code],"rtd_LastUpdateTime")</f>
        <v>0.7542914467592593</v>
      </c>
    </row>
    <row r="21" spans="2:42" x14ac:dyDescent="0.25">
      <c r="B21" s="9" t="s">
        <v>45</v>
      </c>
      <c r="C21" s="2">
        <f>RTD("gartle.rtd",,"MsnMoneyQuotes2",Table1[Code],"LastTradeDate")</f>
        <v>43245</v>
      </c>
      <c r="D21" s="3">
        <f>RTD("gartle.rtd",,"MsnMoneyQuotes2",Table1[Code],"LastTradeTime")</f>
        <v>0.73268518518518522</v>
      </c>
      <c r="E21" s="12">
        <f>RTD("gartle.rtd",,"MsnMoneyQuotes2",Table1[Code],"Last:tick")</f>
        <v>0</v>
      </c>
      <c r="F21" s="4">
        <f>RTD("gartle.rtd",,"MsnMoneyQuotes2",Table1[Code],"Last")</f>
        <v>12.66</v>
      </c>
      <c r="G21" s="13">
        <f>RTD("gartle.rtd",,"MsnMoneyQuotes2",Table1[Code],"Change")</f>
        <v>-0.125</v>
      </c>
      <c r="H21" s="6">
        <f>RTD("gartle.rtd",,"MsnMoneyQuotes2",Table1[Code],"ChangeInPercent")</f>
        <v>-9.777000000000001E-3</v>
      </c>
      <c r="I21" s="4">
        <f>RTD("gartle.rtd",,"MsnMoneyQuotes2",Table1[Code],"Open")</f>
        <v>12.8</v>
      </c>
      <c r="J21" s="4">
        <f>RTD("gartle.rtd",,"MsnMoneyQuotes2",Table1[Code],"High")</f>
        <v>12.824999999999999</v>
      </c>
      <c r="K21" s="4">
        <f>RTD("gartle.rtd",,"MsnMoneyQuotes2",Table1[Code],"Low")</f>
        <v>12.54</v>
      </c>
      <c r="L21" s="7">
        <f>RTD("gartle.rtd",,"MsnMoneyQuotes2",Table1[Code],"Volume")</f>
        <v>9150669</v>
      </c>
      <c r="M21" s="14" t="str">
        <f>RTD("gartle.rtd",,"MsnMoneyQuotes2",Table1[Code],"DaysRange")</f>
        <v>12.54 - 12.83</v>
      </c>
      <c r="N21" s="4">
        <f>RTD("gartle.rtd",,"MsnMoneyQuotes2",Table1[Code],"PreviousClose")</f>
        <v>12.785</v>
      </c>
      <c r="O21" s="4">
        <f>RTD("gartle.rtd",,"MsnMoneyQuotes2",Table1[Code],"YearHigh")</f>
        <v>15.094444444400001</v>
      </c>
      <c r="P21" s="4">
        <f>RTD("gartle.rtd",,"MsnMoneyQuotes2",Table1[Code],"YearLow")</f>
        <v>12.4414814815</v>
      </c>
      <c r="Q21" s="14" t="str">
        <f>RTD("gartle.rtd",,"MsnMoneyQuotes2",Table1[Code],"YearRange")</f>
        <v>12.44 - 15.09</v>
      </c>
      <c r="R21" s="5">
        <f>RTD("gartle.rtd",,"MsnMoneyQuotes2",Table1[Code],"ChangeFromYearHigh")</f>
        <v>-2.4344444444000004</v>
      </c>
      <c r="S21" s="5">
        <f>RTD("gartle.rtd",,"MsnMoneyQuotes2",Table1[Code],"ChangeFromYearLow")</f>
        <v>0.21851851849999981</v>
      </c>
      <c r="T21" s="6">
        <f>RTD("gartle.rtd",,"MsnMoneyQuotes2",Table1[Code],"PercentChangeFromYearHigh")</f>
        <v>-0.16128082443624966</v>
      </c>
      <c r="U21" s="6">
        <f>RTD("gartle.rtd",,"MsnMoneyQuotes2",Table1[Code],"PercentChangeFromYearLow")</f>
        <v>1.7563705642686393E-2</v>
      </c>
      <c r="V21" s="7">
        <f>RTD("gartle.rtd",,"MsnMoneyQuotes2",Table1[Code],"AverageDailyVolume")</f>
        <v>5749003.9181141444</v>
      </c>
      <c r="W21" s="4">
        <f>RTD("gartle.rtd",,"MsnMoneyQuotes2",Table1[Code],"YRR")</f>
        <v>-9.7051986474999991E-2</v>
      </c>
      <c r="X21" s="4">
        <f>RTD("gartle.rtd",,"MsnMoneyQuotes2",Table1[Code],"YTD")</f>
        <v>-4.7324415000000002</v>
      </c>
      <c r="Y21" s="4">
        <f>RTD("gartle.rtd",,"MsnMoneyQuotes2",Table1[Code],"PERatio")</f>
        <v>11.737088999999999</v>
      </c>
      <c r="Z21" s="7">
        <f>RTD("gartle.rtd",,"MsnMoneyQuotes2",Table1[Code],"Market Cap")</f>
        <v>37233772957</v>
      </c>
      <c r="AA21" s="6">
        <f>RTD("gartle.rtd",,"MsnMoneyQuotes2",Table1[Code],"DividendYield")</f>
        <v>4.8099999999999997E-2</v>
      </c>
      <c r="AB21" s="14">
        <f>RTD("gartle.rtd",,"MsnMoneyQuotes2",Table1[Code],"DividendShare")</f>
        <v>0.6</v>
      </c>
      <c r="AC21" s="14" t="str">
        <f>RTD("gartle.rtd",,"MsnMoneyQuotes2",Table1[Code],"Symbol")</f>
        <v>ACA</v>
      </c>
      <c r="AD21" s="14" t="str">
        <f>RTD("gartle.rtd",,"MsnMoneyQuotes2",Table1[Code],"MSN Symbol")</f>
        <v>160.1.ACA.PAR</v>
      </c>
      <c r="AE21" s="14" t="str">
        <f>RTD("gartle.rtd",,"MsnMoneyQuotes2",Table1[Code],"Name")</f>
        <v>Credit Agricole SA</v>
      </c>
      <c r="AF21" s="14" t="str">
        <f>RTD("gartle.rtd",,"MsnMoneyQuotes2",Table1[Code],"Short Name")</f>
        <v>CREDIT AGRICOLE</v>
      </c>
      <c r="AG21" s="14" t="str">
        <f>RTD("gartle.rtd",,"MsnMoneyQuotes2",Table1[Code],"Stock Exchange")</f>
        <v>Paris</v>
      </c>
      <c r="AH21" s="14" t="str">
        <f>RTD("gartle.rtd",,"MsnMoneyQuotes2",Table1[Code],"Market")</f>
        <v>FRA</v>
      </c>
      <c r="AI21" s="14" t="str">
        <f>RTD("gartle.rtd",,"MsnMoneyQuotes2",Table1[Code],"Currency")</f>
        <v>EUR</v>
      </c>
      <c r="AJ21" s="14" t="str">
        <f>RTD("gartle.rtd",,"MsnMoneyQuotes2",Table1[Code],"UTC Offset")</f>
        <v>UTC+2:00</v>
      </c>
      <c r="AK21" s="14" t="str">
        <f>RTD("gartle.rtd",,"MsnMoneyQuotes2",Table1[Code],"Type")</f>
        <v>Equity</v>
      </c>
      <c r="AL21" s="14">
        <f>RTD("gartle.rtd",,"MsnMoneyQuotes2",Table1[Code],"rtd_LastError")</f>
        <v>0</v>
      </c>
      <c r="AM21" s="14" t="str">
        <f>RTD("gartle.rtd",,"MsnMoneyQuotes2",Table1[Code],"rtd_LastMessage")</f>
        <v/>
      </c>
      <c r="AN21" s="8">
        <f>RTD("gartle.rtd",,"MsnMoneyQuotes2",Table1[Code],"rtd_LastUpdate")</f>
        <v>43246.754371909723</v>
      </c>
      <c r="AO21" s="2">
        <f>RTD("gartle.rtd",,"MsnMoneyQuotes2",Table1[Code],"rtd_LastUpdateDate")</f>
        <v>43246</v>
      </c>
      <c r="AP21" s="3">
        <f>RTD("gartle.rtd",,"MsnMoneyQuotes2",Table1[Code],"rtd_LastUpdateTime")</f>
        <v>0.75437190972222223</v>
      </c>
    </row>
    <row r="22" spans="2:42" x14ac:dyDescent="0.25">
      <c r="B22" s="9" t="s">
        <v>46</v>
      </c>
      <c r="C22" s="2">
        <f>RTD("gartle.rtd",,"MsnMoneyQuotes2",Table1[Code],"LastTradeDate")</f>
        <v>43245</v>
      </c>
      <c r="D22" s="3">
        <f>RTD("gartle.rtd",,"MsnMoneyQuotes2",Table1[Code],"LastTradeTime")</f>
        <v>0.73267361111111107</v>
      </c>
      <c r="E22" s="12">
        <f>RTD("gartle.rtd",,"MsnMoneyQuotes2",Table1[Code],"Last:tick")</f>
        <v>0</v>
      </c>
      <c r="F22" s="4">
        <f>RTD("gartle.rtd",,"MsnMoneyQuotes2",Table1[Code],"Last")</f>
        <v>60.54</v>
      </c>
      <c r="G22" s="13">
        <f>RTD("gartle.rtd",,"MsnMoneyQuotes2",Table1[Code],"Change")</f>
        <v>-0.7</v>
      </c>
      <c r="H22" s="6">
        <f>RTD("gartle.rtd",,"MsnMoneyQuotes2",Table1[Code],"ChangeInPercent")</f>
        <v>-1.1430000000000001E-2</v>
      </c>
      <c r="I22" s="4">
        <f>RTD("gartle.rtd",,"MsnMoneyQuotes2",Table1[Code],"Open")</f>
        <v>61.52</v>
      </c>
      <c r="J22" s="4">
        <f>RTD("gartle.rtd",,"MsnMoneyQuotes2",Table1[Code],"High")</f>
        <v>61.57</v>
      </c>
      <c r="K22" s="4">
        <f>RTD("gartle.rtd",,"MsnMoneyQuotes2",Table1[Code],"Low")</f>
        <v>59.81</v>
      </c>
      <c r="L22" s="7">
        <f>RTD("gartle.rtd",,"MsnMoneyQuotes2",Table1[Code],"Volume")</f>
        <v>5661706</v>
      </c>
      <c r="M22" s="14" t="str">
        <f>RTD("gartle.rtd",,"MsnMoneyQuotes2",Table1[Code],"DaysRange")</f>
        <v>59.81 - 61.57</v>
      </c>
      <c r="N22" s="4">
        <f>RTD("gartle.rtd",,"MsnMoneyQuotes2",Table1[Code],"PreviousClose")</f>
        <v>61.24</v>
      </c>
      <c r="O22" s="4">
        <f>RTD("gartle.rtd",,"MsnMoneyQuotes2",Table1[Code],"YearHigh")</f>
        <v>69.17</v>
      </c>
      <c r="P22" s="4">
        <f>RTD("gartle.rtd",,"MsnMoneyQuotes2",Table1[Code],"YearLow")</f>
        <v>58.33</v>
      </c>
      <c r="Q22" s="14" t="str">
        <f>RTD("gartle.rtd",,"MsnMoneyQuotes2",Table1[Code],"YearRange")</f>
        <v>58.33 - 69.17</v>
      </c>
      <c r="R22" s="5">
        <f>RTD("gartle.rtd",,"MsnMoneyQuotes2",Table1[Code],"ChangeFromYearHigh")</f>
        <v>-8.6300000000000026</v>
      </c>
      <c r="S22" s="5">
        <f>RTD("gartle.rtd",,"MsnMoneyQuotes2",Table1[Code],"ChangeFromYearLow")</f>
        <v>2.2100000000000009</v>
      </c>
      <c r="T22" s="6">
        <f>RTD("gartle.rtd",,"MsnMoneyQuotes2",Table1[Code],"PercentChangeFromYearHigh")</f>
        <v>-0.12476507156281628</v>
      </c>
      <c r="U22" s="6">
        <f>RTD("gartle.rtd",,"MsnMoneyQuotes2",Table1[Code],"PercentChangeFromYearLow")</f>
        <v>3.7887879307389009E-2</v>
      </c>
      <c r="V22" s="7">
        <f>RTD("gartle.rtd",,"MsnMoneyQuotes2",Table1[Code],"AverageDailyVolume")</f>
        <v>3378817.1935483869</v>
      </c>
      <c r="W22" s="4">
        <f>RTD("gartle.rtd",,"MsnMoneyQuotes2",Table1[Code],"YRR")</f>
        <v>-9.0444711538000003E-2</v>
      </c>
      <c r="X22" s="4">
        <f>RTD("gartle.rtd",,"MsnMoneyQuotes2",Table1[Code],"YTD")</f>
        <v>-2.746988</v>
      </c>
      <c r="Y22" s="4">
        <f>RTD("gartle.rtd",,"MsnMoneyQuotes2",Table1[Code],"PERatio")</f>
        <v>10.672359</v>
      </c>
      <c r="Z22" s="7">
        <f>RTD("gartle.rtd",,"MsnMoneyQuotes2",Table1[Code],"Market Cap")</f>
        <v>77184190677</v>
      </c>
      <c r="AA22" s="6">
        <f>RTD("gartle.rtd",,"MsnMoneyQuotes2",Table1[Code],"DividendYield")</f>
        <v>4.8899999999999999E-2</v>
      </c>
      <c r="AB22" s="14">
        <f>RTD("gartle.rtd",,"MsnMoneyQuotes2",Table1[Code],"DividendShare")</f>
        <v>2.31</v>
      </c>
      <c r="AC22" s="14" t="str">
        <f>RTD("gartle.rtd",,"MsnMoneyQuotes2",Table1[Code],"Symbol")</f>
        <v>BNP</v>
      </c>
      <c r="AD22" s="14" t="str">
        <f>RTD("gartle.rtd",,"MsnMoneyQuotes2",Table1[Code],"MSN Symbol")</f>
        <v>160.1.BNP.PAR</v>
      </c>
      <c r="AE22" s="14" t="str">
        <f>RTD("gartle.rtd",,"MsnMoneyQuotes2",Table1[Code],"Name")</f>
        <v>BNP Paribas</v>
      </c>
      <c r="AF22" s="14" t="str">
        <f>RTD("gartle.rtd",,"MsnMoneyQuotes2",Table1[Code],"Short Name")</f>
        <v>BNP PARIBAS ACT.A</v>
      </c>
      <c r="AG22" s="14" t="str">
        <f>RTD("gartle.rtd",,"MsnMoneyQuotes2",Table1[Code],"Stock Exchange")</f>
        <v>Paris</v>
      </c>
      <c r="AH22" s="14" t="str">
        <f>RTD("gartle.rtd",,"MsnMoneyQuotes2",Table1[Code],"Market")</f>
        <v>FRA</v>
      </c>
      <c r="AI22" s="14" t="str">
        <f>RTD("gartle.rtd",,"MsnMoneyQuotes2",Table1[Code],"Currency")</f>
        <v>EUR</v>
      </c>
      <c r="AJ22" s="14" t="str">
        <f>RTD("gartle.rtd",,"MsnMoneyQuotes2",Table1[Code],"UTC Offset")</f>
        <v>UTC+2:00</v>
      </c>
      <c r="AK22" s="14" t="str">
        <f>RTD("gartle.rtd",,"MsnMoneyQuotes2",Table1[Code],"Type")</f>
        <v>Equity</v>
      </c>
      <c r="AL22" s="14">
        <f>RTD("gartle.rtd",,"MsnMoneyQuotes2",Table1[Code],"rtd_LastError")</f>
        <v>0</v>
      </c>
      <c r="AM22" s="14" t="str">
        <f>RTD("gartle.rtd",,"MsnMoneyQuotes2",Table1[Code],"rtd_LastMessage")</f>
        <v/>
      </c>
      <c r="AN22" s="8">
        <f>RTD("gartle.rtd",,"MsnMoneyQuotes2",Table1[Code],"rtd_LastUpdate")</f>
        <v>43246.754494687499</v>
      </c>
      <c r="AO22" s="2">
        <f>RTD("gartle.rtd",,"MsnMoneyQuotes2",Table1[Code],"rtd_LastUpdateDate")</f>
        <v>43246</v>
      </c>
      <c r="AP22" s="3">
        <f>RTD("gartle.rtd",,"MsnMoneyQuotes2",Table1[Code],"rtd_LastUpdateTime")</f>
        <v>0.75449468750000004</v>
      </c>
    </row>
    <row r="23" spans="2:42" x14ac:dyDescent="0.25">
      <c r="B23" s="15" t="s">
        <v>47</v>
      </c>
      <c r="C23" s="24">
        <f>RTD("gartle.rtd",,"MsnMoneyQuotes2",Table1[Code],"LastTradeDate")</f>
        <v>43245</v>
      </c>
      <c r="D23" s="16">
        <f>RTD("gartle.rtd",,"MsnMoneyQuotes2",Table1[Code],"LastTradeTime")</f>
        <v>0.73506944444444444</v>
      </c>
      <c r="E23" s="17">
        <f>RTD("gartle.rtd",,"MsnMoneyQuotes2",Table1[Code],"Last:tick")</f>
        <v>0</v>
      </c>
      <c r="F23" s="18">
        <f>RTD("gartle.rtd",,"MsnMoneyQuotes2",Table1[Code],"Last")</f>
        <v>51.06</v>
      </c>
      <c r="G23" s="19">
        <f>RTD("gartle.rtd",,"MsnMoneyQuotes2",Table1[Code],"Change")</f>
        <v>-0.75</v>
      </c>
      <c r="H23" s="20">
        <f>RTD("gartle.rtd",,"MsnMoneyQuotes2",Table1[Code],"ChangeInPercent")</f>
        <v>-1.4475999999999999E-2</v>
      </c>
      <c r="I23" s="18">
        <f>RTD("gartle.rtd",,"MsnMoneyQuotes2",Table1[Code],"Open")</f>
        <v>51.82</v>
      </c>
      <c r="J23" s="18">
        <f>RTD("gartle.rtd",,"MsnMoneyQuotes2",Table1[Code],"High")</f>
        <v>52.16</v>
      </c>
      <c r="K23" s="18">
        <f>RTD("gartle.rtd",,"MsnMoneyQuotes2",Table1[Code],"Low")</f>
        <v>50.89</v>
      </c>
      <c r="L23" s="21">
        <f>RTD("gartle.rtd",,"MsnMoneyQuotes2",Table1[Code],"Volume")</f>
        <v>7037082</v>
      </c>
      <c r="M23" s="22" t="str">
        <f>RTD("gartle.rtd",,"MsnMoneyQuotes2",Table1[Code],"DaysRange")</f>
        <v>50.89 - 52.16</v>
      </c>
      <c r="N23" s="18">
        <f>RTD("gartle.rtd",,"MsnMoneyQuotes2",Table1[Code],"PreviousClose")</f>
        <v>51.81</v>
      </c>
      <c r="O23" s="18">
        <f>RTD("gartle.rtd",,"MsnMoneyQuotes2",Table1[Code],"YearHigh")</f>
        <v>54.95</v>
      </c>
      <c r="P23" s="18">
        <f>RTD("gartle.rtd",,"MsnMoneyQuotes2",Table1[Code],"YearLow")</f>
        <v>42.225000000000001</v>
      </c>
      <c r="Q23" s="22" t="str">
        <f>RTD("gartle.rtd",,"MsnMoneyQuotes2",Table1[Code],"YearRange")</f>
        <v>42.23 - 54.95</v>
      </c>
      <c r="R23" s="23">
        <f>RTD("gartle.rtd",,"MsnMoneyQuotes2",Table1[Code],"ChangeFromYearHigh")</f>
        <v>-3.8900000000000006</v>
      </c>
      <c r="S23" s="23">
        <f>RTD("gartle.rtd",,"MsnMoneyQuotes2",Table1[Code],"ChangeFromYearLow")</f>
        <v>8.8350000000000009</v>
      </c>
      <c r="T23" s="20">
        <f>RTD("gartle.rtd",,"MsnMoneyQuotes2",Table1[Code],"PercentChangeFromYearHigh")</f>
        <v>-7.0791628753412203E-2</v>
      </c>
      <c r="U23" s="20">
        <f>RTD("gartle.rtd",,"MsnMoneyQuotes2",Table1[Code],"PercentChangeFromYearLow")</f>
        <v>0.20923623445825934</v>
      </c>
      <c r="V23" s="21">
        <f>RTD("gartle.rtd",,"MsnMoneyQuotes2",Table1[Code],"AverageDailyVolume")</f>
        <v>6251762.435483871</v>
      </c>
      <c r="W23" s="18">
        <f>RTD("gartle.rtd",,"MsnMoneyQuotes2",Table1[Code],"YRR")</f>
        <v>6.9767441860000001E-2</v>
      </c>
      <c r="X23" s="18">
        <f>RTD("gartle.rtd",,"MsnMoneyQuotes2",Table1[Code],"YTD")</f>
        <v>10.891519199999999</v>
      </c>
      <c r="Y23" s="18">
        <f>RTD("gartle.rtd",,"MsnMoneyQuotes2",Table1[Code],"PERatio")</f>
        <v>19.305019000000001</v>
      </c>
      <c r="Z23" s="21">
        <f>RTD("gartle.rtd",,"MsnMoneyQuotes2",Table1[Code],"Market Cap")</f>
        <v>137767667707</v>
      </c>
      <c r="AA23" s="20">
        <f>RTD("gartle.rtd",,"MsnMoneyQuotes2",Table1[Code],"DividendYield")</f>
        <v>4.8799999999999996E-2</v>
      </c>
      <c r="AB23" s="22">
        <f>RTD("gartle.rtd",,"MsnMoneyQuotes2",Table1[Code],"DividendShare")</f>
        <v>2.44</v>
      </c>
      <c r="AC23" s="22" t="str">
        <f>RTD("gartle.rtd",,"MsnMoneyQuotes2",Table1[Code],"Symbol")</f>
        <v>FP</v>
      </c>
      <c r="AD23" s="22" t="str">
        <f>RTD("gartle.rtd",,"MsnMoneyQuotes2",Table1[Code],"MSN Symbol")</f>
        <v>160.1.FP.PAR</v>
      </c>
      <c r="AE23" s="22" t="str">
        <f>RTD("gartle.rtd",,"MsnMoneyQuotes2",Table1[Code],"Name")</f>
        <v>Total SA</v>
      </c>
      <c r="AF23" s="22" t="str">
        <f>RTD("gartle.rtd",,"MsnMoneyQuotes2",Table1[Code],"Short Name")</f>
        <v>TOTAL</v>
      </c>
      <c r="AG23" s="22" t="str">
        <f>RTD("gartle.rtd",,"MsnMoneyQuotes2",Table1[Code],"Stock Exchange")</f>
        <v>Paris</v>
      </c>
      <c r="AH23" s="22" t="str">
        <f>RTD("gartle.rtd",,"MsnMoneyQuotes2",Table1[Code],"Market")</f>
        <v>FRA</v>
      </c>
      <c r="AI23" s="22" t="str">
        <f>RTD("gartle.rtd",,"MsnMoneyQuotes2",Table1[Code],"Currency")</f>
        <v>EUR</v>
      </c>
      <c r="AJ23" s="22" t="str">
        <f>RTD("gartle.rtd",,"MsnMoneyQuotes2",Table1[Code],"UTC Offset")</f>
        <v>UTC+2:00</v>
      </c>
      <c r="AK23" s="22" t="str">
        <f>RTD("gartle.rtd",,"MsnMoneyQuotes2",Table1[Code],"Type")</f>
        <v>Equity</v>
      </c>
      <c r="AL23" s="22">
        <f>RTD("gartle.rtd",,"MsnMoneyQuotes2",Table1[Code],"rtd_LastError")</f>
        <v>0</v>
      </c>
      <c r="AM23" s="22" t="str">
        <f>RTD("gartle.rtd",,"MsnMoneyQuotes2",Table1[Code],"rtd_LastMessage")</f>
        <v/>
      </c>
      <c r="AN23" s="25">
        <f>RTD("gartle.rtd",,"MsnMoneyQuotes2",Table1[Code],"rtd_LastUpdate")</f>
        <v>43246.754441828707</v>
      </c>
      <c r="AO23" s="24">
        <f>RTD("gartle.rtd",,"MsnMoneyQuotes2",Table1[Code],"rtd_LastUpdateDate")</f>
        <v>43246</v>
      </c>
      <c r="AP23" s="16">
        <f>RTD("gartle.rtd",,"MsnMoneyQuotes2",Table1[Code],"rtd_LastUpdateTime")</f>
        <v>0.75444182870370369</v>
      </c>
    </row>
    <row r="24" spans="2:42" x14ac:dyDescent="0.25">
      <c r="B24" s="15" t="s">
        <v>50</v>
      </c>
      <c r="C24" s="24">
        <f>RTD("gartle.rtd",,"MsnMoneyQuotes2",Table1[Code],"LastTradeDate")</f>
        <v>43245</v>
      </c>
      <c r="D24" s="16">
        <f>RTD("gartle.rtd",,"MsnMoneyQuotes2",Table1[Code],"LastTradeTime")</f>
        <v>0.73267361111111107</v>
      </c>
      <c r="E24" s="17">
        <f>RTD("gartle.rtd",,"MsnMoneyQuotes2",Table1[Code],"Last:tick")</f>
        <v>0</v>
      </c>
      <c r="F24" s="18">
        <f>RTD("gartle.rtd",,"MsnMoneyQuotes2",Table1[Code],"Last")</f>
        <v>98.21</v>
      </c>
      <c r="G24" s="19">
        <f>RTD("gartle.rtd",,"MsnMoneyQuotes2",Table1[Code],"Change")</f>
        <v>-0.14000000000000001</v>
      </c>
      <c r="H24" s="20">
        <f>RTD("gartle.rtd",,"MsnMoneyQuotes2",Table1[Code],"ChangeInPercent")</f>
        <v>-1.423E-3</v>
      </c>
      <c r="I24" s="18">
        <f>RTD("gartle.rtd",,"MsnMoneyQuotes2",Table1[Code],"Open")</f>
        <v>99.1</v>
      </c>
      <c r="J24" s="18">
        <f>RTD("gartle.rtd",,"MsnMoneyQuotes2",Table1[Code],"High")</f>
        <v>99.82</v>
      </c>
      <c r="K24" s="18">
        <f>RTD("gartle.rtd",,"MsnMoneyQuotes2",Table1[Code],"Low")</f>
        <v>97.54</v>
      </c>
      <c r="L24" s="21">
        <f>RTD("gartle.rtd",,"MsnMoneyQuotes2",Table1[Code],"Volume")</f>
        <v>1281193</v>
      </c>
      <c r="M24" s="22" t="str">
        <f>RTD("gartle.rtd",,"MsnMoneyQuotes2",Table1[Code],"DaysRange")</f>
        <v>97.54 - 99.82</v>
      </c>
      <c r="N24" s="18">
        <f>RTD("gartle.rtd",,"MsnMoneyQuotes2",Table1[Code],"PreviousClose")</f>
        <v>98.35</v>
      </c>
      <c r="O24" s="18">
        <f>RTD("gartle.rtd",,"MsnMoneyQuotes2",Table1[Code],"YearHigh")</f>
        <v>101.1</v>
      </c>
      <c r="P24" s="18">
        <f>RTD("gartle.rtd",,"MsnMoneyQuotes2",Table1[Code],"YearLow")</f>
        <v>68.42</v>
      </c>
      <c r="Q24" s="22" t="str">
        <f>RTD("gartle.rtd",,"MsnMoneyQuotes2",Table1[Code],"YearRange")</f>
        <v>68.42 - 101.10</v>
      </c>
      <c r="R24" s="23">
        <f>RTD("gartle.rtd",,"MsnMoneyQuotes2",Table1[Code],"ChangeFromYearHigh")</f>
        <v>-2.8900000000000006</v>
      </c>
      <c r="S24" s="23">
        <f>RTD("gartle.rtd",,"MsnMoneyQuotes2",Table1[Code],"ChangeFromYearLow")</f>
        <v>29.789999999999992</v>
      </c>
      <c r="T24" s="20">
        <f>RTD("gartle.rtd",,"MsnMoneyQuotes2",Table1[Code],"PercentChangeFromYearHigh")</f>
        <v>-2.8585558852621176E-2</v>
      </c>
      <c r="U24" s="20">
        <f>RTD("gartle.rtd",,"MsnMoneyQuotes2",Table1[Code],"PercentChangeFromYearLow")</f>
        <v>0.43539900613855587</v>
      </c>
      <c r="V24" s="21">
        <f>RTD("gartle.rtd",,"MsnMoneyQuotes2",Table1[Code],"AverageDailyVolume")</f>
        <v>1729751.5483870967</v>
      </c>
      <c r="W24" s="18">
        <f>RTD("gartle.rtd",,"MsnMoneyQuotes2",Table1[Code],"YRR")</f>
        <v>0.34350205198399997</v>
      </c>
      <c r="X24" s="18">
        <f>RTD("gartle.rtd",,"MsnMoneyQuotes2",Table1[Code],"YTD")</f>
        <v>18.325301199999998</v>
      </c>
      <c r="Y24" s="18">
        <f>RTD("gartle.rtd",,"MsnMoneyQuotes2",Table1[Code],"PERatio")</f>
        <v>27.932960999999999</v>
      </c>
      <c r="Z24" s="21">
        <f>RTD("gartle.rtd",,"MsnMoneyQuotes2",Table1[Code],"Market Cap")</f>
        <v>76822197929</v>
      </c>
      <c r="AA24" s="20">
        <f>RTD("gartle.rtd",,"MsnMoneyQuotes2",Table1[Code],"DividendYield")</f>
        <v>1.52E-2</v>
      </c>
      <c r="AB24" s="22">
        <f>RTD("gartle.rtd",,"MsnMoneyQuotes2",Table1[Code],"DividendShare")</f>
        <v>1.3</v>
      </c>
      <c r="AC24" s="22" t="str">
        <f>RTD("gartle.rtd",,"MsnMoneyQuotes2",Table1[Code],"Symbol")</f>
        <v>AIR</v>
      </c>
      <c r="AD24" s="22" t="str">
        <f>RTD("gartle.rtd",,"MsnMoneyQuotes2",Table1[Code],"MSN Symbol")</f>
        <v>160.1.AIR.PAR</v>
      </c>
      <c r="AE24" s="22" t="str">
        <f>RTD("gartle.rtd",,"MsnMoneyQuotes2",Table1[Code],"Name")</f>
        <v>Airbus SE</v>
      </c>
      <c r="AF24" s="22" t="str">
        <f>RTD("gartle.rtd",,"MsnMoneyQuotes2",Table1[Code],"Short Name")</f>
        <v>AIRBUS</v>
      </c>
      <c r="AG24" s="22" t="str">
        <f>RTD("gartle.rtd",,"MsnMoneyQuotes2",Table1[Code],"Stock Exchange")</f>
        <v>Paris</v>
      </c>
      <c r="AH24" s="22" t="str">
        <f>RTD("gartle.rtd",,"MsnMoneyQuotes2",Table1[Code],"Market")</f>
        <v>FRA</v>
      </c>
      <c r="AI24" s="22" t="str">
        <f>RTD("gartle.rtd",,"MsnMoneyQuotes2",Table1[Code],"Currency")</f>
        <v>EUR</v>
      </c>
      <c r="AJ24" s="22" t="str">
        <f>RTD("gartle.rtd",,"MsnMoneyQuotes2",Table1[Code],"UTC Offset")</f>
        <v>UTC+2:00</v>
      </c>
      <c r="AK24" s="22" t="str">
        <f>RTD("gartle.rtd",,"MsnMoneyQuotes2",Table1[Code],"Type")</f>
        <v>Equity</v>
      </c>
      <c r="AL24" s="22">
        <f>RTD("gartle.rtd",,"MsnMoneyQuotes2",Table1[Code],"rtd_LastError")</f>
        <v>0</v>
      </c>
      <c r="AM24" s="22" t="str">
        <f>RTD("gartle.rtd",,"MsnMoneyQuotes2",Table1[Code],"rtd_LastMessage")</f>
        <v/>
      </c>
      <c r="AN24" s="25">
        <f>RTD("gartle.rtd",,"MsnMoneyQuotes2",Table1[Code],"rtd_LastUpdate")</f>
        <v>43246.754332337965</v>
      </c>
      <c r="AO24" s="24">
        <f>RTD("gartle.rtd",,"MsnMoneyQuotes2",Table1[Code],"rtd_LastUpdateDate")</f>
        <v>43246</v>
      </c>
      <c r="AP24" s="16">
        <f>RTD("gartle.rtd",,"MsnMoneyQuotes2",Table1[Code],"rtd_LastUpdateTime")</f>
        <v>0.75433233796296295</v>
      </c>
    </row>
  </sheetData>
  <sortState ref="B13:B19">
    <sortCondition ref="B13:B19"/>
  </sortState>
  <conditionalFormatting sqref="F4:F24">
    <cfRule type="expression" dxfId="44" priority="10">
      <formula>$E4&lt;0</formula>
    </cfRule>
    <cfRule type="expression" dxfId="43" priority="11">
      <formula>$E4&gt;0</formula>
    </cfRule>
  </conditionalFormatting>
  <conditionalFormatting sqref="B4:B24">
    <cfRule type="expression" dxfId="42" priority="8">
      <formula>$G4&lt;0</formula>
    </cfRule>
    <cfRule type="expression" dxfId="41" priority="9">
      <formula>$G4&gt;0</formula>
    </cfRule>
  </conditionalFormatting>
  <conditionalFormatting sqref="E4:E24">
    <cfRule type="iconSet" priority="75">
      <iconSet iconSet="3Arrows" showValue="0">
        <cfvo type="percent" val="0"/>
        <cfvo type="num" val="0"/>
        <cfvo type="num" val="1"/>
      </iconSet>
    </cfRule>
  </conditionalFormatting>
  <conditionalFormatting sqref="H4:H24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L24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4:T24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24">
    <cfRule type="colorScale" priority="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V24">
    <cfRule type="colorScale" priority="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">
    <dataValidation allowBlank="1" showInputMessage="1" showErrorMessage="1" sqref="A1"/>
  </dataValidations>
  <pageMargins left="0.7" right="0.7" top="0.75" bottom="0.75" header="0.3" footer="0.3"/>
  <pageSetup scale="15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Quotes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2014-02-21T01:12:40Z</cp:lastPrinted>
  <dcterms:created xsi:type="dcterms:W3CDTF">2014-02-20T20:39:00Z</dcterms:created>
  <dcterms:modified xsi:type="dcterms:W3CDTF">2018-05-26T22:06:39Z</dcterms:modified>
</cp:coreProperties>
</file>