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MP\Examples\"/>
    </mc:Choice>
  </mc:AlternateContent>
  <xr:revisionPtr revIDLastSave="0" documentId="13_ncr:1_{FD7B39C5-832C-4D3D-92E6-6EE1535A4892}" xr6:coauthVersionLast="47" xr6:coauthVersionMax="47" xr10:uidLastSave="{00000000-0000-0000-0000-000000000000}"/>
  <bookViews>
    <workbookView xWindow="-120" yWindow="-120" windowWidth="38640" windowHeight="21120" activeTab="1" xr2:uid="{00000000-000D-0000-FFFF-FFFF00000000}"/>
  </bookViews>
  <sheets>
    <sheet name="Currencies" sheetId="3" r:id="rId1"/>
    <sheet name="Currencies2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0" i="4" l="1"/>
  <c r="Q19" i="4"/>
  <c r="Q18" i="4"/>
  <c r="Q17" i="4"/>
  <c r="Q16" i="4"/>
  <c r="Q15" i="4"/>
  <c r="Q14" i="4"/>
  <c r="Q13" i="4"/>
  <c r="Q12" i="4"/>
  <c r="Q11" i="4"/>
  <c r="Q10" i="4"/>
  <c r="Q9" i="4"/>
  <c r="Q8" i="4"/>
  <c r="Q7" i="4"/>
  <c r="Q6" i="4"/>
  <c r="U19" i="4"/>
  <c r="F20" i="4"/>
  <c r="L7" i="4"/>
  <c r="N7" i="4"/>
  <c r="C19" i="4"/>
  <c r="S7" i="4"/>
  <c r="K7" i="4"/>
  <c r="T10" i="4"/>
  <c r="R10" i="4"/>
  <c r="I15" i="4"/>
  <c r="O10" i="4"/>
  <c r="F15" i="4"/>
  <c r="E15" i="4"/>
  <c r="F13" i="4"/>
  <c r="L13" i="4"/>
  <c r="K13" i="4"/>
  <c r="V13" i="4"/>
  <c r="D10" i="3"/>
  <c r="E12" i="4"/>
  <c r="J8" i="3"/>
  <c r="N11" i="4"/>
  <c r="F18" i="4"/>
  <c r="I6" i="3"/>
  <c r="I9" i="4"/>
  <c r="R18" i="4"/>
  <c r="R9" i="4"/>
  <c r="H9" i="4"/>
  <c r="K17" i="4"/>
  <c r="C6" i="4"/>
  <c r="L4" i="3"/>
  <c r="I6" i="4"/>
  <c r="K4" i="3"/>
  <c r="H8" i="4"/>
  <c r="E6" i="4"/>
  <c r="G5" i="3"/>
  <c r="I14" i="4"/>
  <c r="F14" i="4"/>
  <c r="I7" i="3"/>
  <c r="G14" i="4"/>
  <c r="X6" i="4"/>
  <c r="F11" i="3"/>
  <c r="D7" i="4"/>
  <c r="D6" i="4"/>
  <c r="D18" i="4"/>
  <c r="D12" i="4"/>
  <c r="X7" i="4"/>
  <c r="M6" i="3"/>
  <c r="D15" i="4"/>
  <c r="N10" i="3"/>
  <c r="D9" i="3"/>
  <c r="C9" i="3"/>
  <c r="H15" i="4"/>
  <c r="C15" i="4"/>
  <c r="M13" i="4"/>
  <c r="C18" i="4"/>
  <c r="K9" i="4"/>
  <c r="C17" i="4"/>
  <c r="O8" i="4"/>
  <c r="J4" i="3"/>
  <c r="C7" i="3"/>
  <c r="N9" i="3"/>
  <c r="X16" i="4"/>
  <c r="F7" i="3"/>
  <c r="O11" i="3"/>
  <c r="R7" i="4"/>
  <c r="M20" i="4"/>
  <c r="E7" i="4"/>
  <c r="G7" i="4"/>
  <c r="G9" i="3"/>
  <c r="K9" i="3"/>
  <c r="M19" i="4"/>
  <c r="R16" i="4"/>
  <c r="V15" i="4"/>
  <c r="M10" i="4"/>
  <c r="H16" i="4"/>
  <c r="O15" i="4"/>
  <c r="G15" i="4"/>
  <c r="M12" i="4"/>
  <c r="G10" i="3"/>
  <c r="O12" i="4"/>
  <c r="K10" i="3"/>
  <c r="K8" i="3"/>
  <c r="J10" i="3"/>
  <c r="H12" i="4"/>
  <c r="N18" i="4"/>
  <c r="L6" i="3"/>
  <c r="H6" i="3"/>
  <c r="S11" i="4"/>
  <c r="T9" i="4"/>
  <c r="T11" i="4"/>
  <c r="L18" i="4"/>
  <c r="F6" i="4"/>
  <c r="K5" i="3"/>
  <c r="K6" i="4"/>
  <c r="G4" i="3"/>
  <c r="L17" i="4"/>
  <c r="G8" i="4"/>
  <c r="J5" i="3"/>
  <c r="N6" i="4"/>
  <c r="D7" i="3"/>
  <c r="K7" i="3"/>
  <c r="S14" i="4"/>
  <c r="T14" i="4"/>
  <c r="X9" i="4"/>
  <c r="N11" i="3"/>
  <c r="Q9" i="3"/>
  <c r="O8" i="3"/>
  <c r="O7" i="3"/>
  <c r="X15" i="4"/>
  <c r="N6" i="3"/>
  <c r="N4" i="3"/>
  <c r="M9" i="3"/>
  <c r="Q4" i="3"/>
  <c r="N20" i="4"/>
  <c r="I7" i="4"/>
  <c r="U7" i="4"/>
  <c r="M7" i="4"/>
  <c r="C16" i="4"/>
  <c r="G13" i="4"/>
  <c r="I10" i="3"/>
  <c r="M9" i="4"/>
  <c r="F9" i="4"/>
  <c r="D5" i="3"/>
  <c r="N8" i="4"/>
  <c r="N14" i="4"/>
  <c r="P4" i="3"/>
  <c r="P5" i="3"/>
  <c r="F6" i="3"/>
  <c r="P11" i="3"/>
  <c r="K19" i="4"/>
  <c r="E20" i="4"/>
  <c r="H7" i="4"/>
  <c r="F7" i="4"/>
  <c r="E19" i="4"/>
  <c r="F19" i="4"/>
  <c r="O7" i="4"/>
  <c r="C10" i="4"/>
  <c r="L15" i="4"/>
  <c r="M16" i="4"/>
  <c r="V10" i="4"/>
  <c r="S10" i="4"/>
  <c r="E10" i="4"/>
  <c r="I8" i="3"/>
  <c r="H13" i="4"/>
  <c r="R12" i="4"/>
  <c r="K12" i="4"/>
  <c r="G12" i="4"/>
  <c r="L8" i="3"/>
  <c r="T18" i="4"/>
  <c r="E18" i="4"/>
  <c r="G18" i="4"/>
  <c r="V9" i="4"/>
  <c r="E11" i="4"/>
  <c r="U9" i="4"/>
  <c r="G9" i="4"/>
  <c r="G11" i="4"/>
  <c r="H4" i="3"/>
  <c r="H6" i="4"/>
  <c r="L5" i="3"/>
  <c r="S8" i="4"/>
  <c r="M8" i="4"/>
  <c r="T17" i="4"/>
  <c r="G17" i="4"/>
  <c r="O17" i="4"/>
  <c r="H11" i="3"/>
  <c r="J7" i="3"/>
  <c r="R14" i="4"/>
  <c r="E7" i="3"/>
  <c r="D10" i="4"/>
  <c r="M8" i="3"/>
  <c r="D19" i="4"/>
  <c r="M11" i="3"/>
  <c r="D20" i="4"/>
  <c r="D9" i="4"/>
  <c r="D8" i="4"/>
  <c r="X13" i="4"/>
  <c r="F9" i="3"/>
  <c r="O10" i="3"/>
  <c r="Q8" i="3"/>
  <c r="O5" i="3"/>
  <c r="O9" i="3"/>
  <c r="R19" i="4"/>
  <c r="T16" i="4"/>
  <c r="V16" i="4"/>
  <c r="L12" i="4"/>
  <c r="K11" i="4"/>
  <c r="E6" i="3"/>
  <c r="I4" i="3"/>
  <c r="R8" i="4"/>
  <c r="J11" i="3"/>
  <c r="P10" i="3"/>
  <c r="M10" i="3"/>
  <c r="X17" i="4"/>
  <c r="X18" i="4"/>
  <c r="H20" i="4"/>
  <c r="J9" i="3"/>
  <c r="E9" i="3"/>
  <c r="L20" i="4"/>
  <c r="U20" i="4"/>
  <c r="T20" i="4"/>
  <c r="H19" i="4"/>
  <c r="L10" i="4"/>
  <c r="F10" i="4"/>
  <c r="K15" i="4"/>
  <c r="S15" i="4"/>
  <c r="T15" i="4"/>
  <c r="O16" i="4"/>
  <c r="N12" i="4"/>
  <c r="H10" i="3"/>
  <c r="D8" i="3"/>
  <c r="E10" i="3"/>
  <c r="E8" i="3"/>
  <c r="G8" i="3"/>
  <c r="S9" i="4"/>
  <c r="H18" i="4"/>
  <c r="V11" i="4"/>
  <c r="C9" i="4"/>
  <c r="C6" i="3"/>
  <c r="U11" i="4"/>
  <c r="J6" i="3"/>
  <c r="U17" i="4"/>
  <c r="M17" i="4"/>
  <c r="E8" i="4"/>
  <c r="G6" i="4"/>
  <c r="T8" i="4"/>
  <c r="T6" i="4"/>
  <c r="F8" i="4"/>
  <c r="U8" i="4"/>
  <c r="C5" i="3"/>
  <c r="H14" i="4"/>
  <c r="D11" i="3"/>
  <c r="M14" i="4"/>
  <c r="O14" i="4"/>
  <c r="F4" i="3"/>
  <c r="X10" i="4"/>
  <c r="X19" i="4"/>
  <c r="P8" i="3"/>
  <c r="F8" i="3"/>
  <c r="D13" i="4"/>
  <c r="O4" i="3"/>
  <c r="M15" i="4"/>
  <c r="T12" i="4"/>
  <c r="S13" i="4"/>
  <c r="D6" i="3"/>
  <c r="I5" i="3"/>
  <c r="I8" i="4"/>
  <c r="C14" i="4"/>
  <c r="X11" i="4"/>
  <c r="O6" i="3"/>
  <c r="Q10" i="3"/>
  <c r="N8" i="3"/>
  <c r="T19" i="4"/>
  <c r="O19" i="4"/>
  <c r="O20" i="4"/>
  <c r="L9" i="3"/>
  <c r="H9" i="3"/>
  <c r="V7" i="4"/>
  <c r="L19" i="4"/>
  <c r="I10" i="4"/>
  <c r="S16" i="4"/>
  <c r="U15" i="4"/>
  <c r="N16" i="4"/>
  <c r="H10" i="4"/>
  <c r="E16" i="4"/>
  <c r="V12" i="4"/>
  <c r="C12" i="4"/>
  <c r="F12" i="4"/>
  <c r="S12" i="4"/>
  <c r="R13" i="4"/>
  <c r="C10" i="3"/>
  <c r="I11" i="4"/>
  <c r="O9" i="4"/>
  <c r="V18" i="4"/>
  <c r="L11" i="4"/>
  <c r="K18" i="4"/>
  <c r="G6" i="3"/>
  <c r="M11" i="4"/>
  <c r="K8" i="4"/>
  <c r="V8" i="4"/>
  <c r="R17" i="4"/>
  <c r="S17" i="4"/>
  <c r="L6" i="4"/>
  <c r="C4" i="3"/>
  <c r="E17" i="4"/>
  <c r="V17" i="4"/>
  <c r="C11" i="3"/>
  <c r="G11" i="3"/>
  <c r="V14" i="4"/>
  <c r="E14" i="4"/>
  <c r="K14" i="4"/>
  <c r="N5" i="3"/>
  <c r="P9" i="3"/>
  <c r="F5" i="3"/>
  <c r="D14" i="4"/>
  <c r="M5" i="3"/>
  <c r="X14" i="4"/>
  <c r="Q5" i="3"/>
  <c r="N7" i="3"/>
  <c r="X20" i="4"/>
  <c r="V20" i="4"/>
  <c r="C7" i="4"/>
  <c r="R20" i="4"/>
  <c r="N19" i="4"/>
  <c r="I16" i="4"/>
  <c r="G16" i="4"/>
  <c r="U16" i="4"/>
  <c r="O13" i="4"/>
  <c r="U12" i="4"/>
  <c r="L10" i="3"/>
  <c r="M18" i="4"/>
  <c r="E9" i="4"/>
  <c r="C11" i="4"/>
  <c r="H11" i="4"/>
  <c r="S6" i="4"/>
  <c r="E5" i="3"/>
  <c r="I17" i="4"/>
  <c r="H17" i="4"/>
  <c r="L14" i="4"/>
  <c r="U14" i="4"/>
  <c r="Q7" i="3"/>
  <c r="P7" i="3"/>
  <c r="I19" i="4"/>
  <c r="S19" i="4"/>
  <c r="I20" i="4"/>
  <c r="V19" i="4"/>
  <c r="G19" i="4"/>
  <c r="G20" i="4"/>
  <c r="I9" i="3"/>
  <c r="N10" i="4"/>
  <c r="U10" i="4"/>
  <c r="K10" i="4"/>
  <c r="L16" i="4"/>
  <c r="N15" i="4"/>
  <c r="K16" i="4"/>
  <c r="U13" i="4"/>
  <c r="H8" i="3"/>
  <c r="C8" i="3"/>
  <c r="T13" i="4"/>
  <c r="N13" i="4"/>
  <c r="I12" i="4"/>
  <c r="O18" i="4"/>
  <c r="R11" i="4"/>
  <c r="N9" i="4"/>
  <c r="S18" i="4"/>
  <c r="F11" i="4"/>
  <c r="I18" i="4"/>
  <c r="O11" i="4"/>
  <c r="N17" i="4"/>
  <c r="R6" i="4"/>
  <c r="V6" i="4"/>
  <c r="U6" i="4"/>
  <c r="E4" i="3"/>
  <c r="F17" i="4"/>
  <c r="O6" i="4"/>
  <c r="C8" i="4"/>
  <c r="L11" i="3"/>
  <c r="K11" i="3"/>
  <c r="I11" i="3"/>
  <c r="E11" i="3"/>
  <c r="L7" i="3"/>
  <c r="D17" i="4"/>
  <c r="M7" i="3"/>
  <c r="Q6" i="3"/>
  <c r="F10" i="3"/>
  <c r="M4" i="3"/>
  <c r="D11" i="4"/>
  <c r="D16" i="4"/>
  <c r="P6" i="3"/>
  <c r="X12" i="4"/>
  <c r="T7" i="4"/>
  <c r="C20" i="4"/>
  <c r="S20" i="4"/>
  <c r="K20" i="4"/>
  <c r="R15" i="4"/>
  <c r="F16" i="4"/>
  <c r="G10" i="4"/>
  <c r="E13" i="4"/>
  <c r="C13" i="4"/>
  <c r="I13" i="4"/>
  <c r="K6" i="3"/>
  <c r="U18" i="4"/>
  <c r="L9" i="4"/>
  <c r="L8" i="4"/>
  <c r="D4" i="3"/>
  <c r="M6" i="4"/>
  <c r="H5" i="3"/>
  <c r="G7" i="3"/>
  <c r="H7" i="3"/>
  <c r="X8" i="4"/>
  <c r="Q11" i="3"/>
</calcChain>
</file>

<file path=xl/sharedStrings.xml><?xml version="1.0" encoding="utf-8"?>
<sst xmlns="http://schemas.openxmlformats.org/spreadsheetml/2006/main" count="69" uniqueCount="54">
  <si>
    <t>Symbol</t>
  </si>
  <si>
    <t>LastTradeDate</t>
  </si>
  <si>
    <t>LastTradeTime</t>
  </si>
  <si>
    <t>LastTick</t>
  </si>
  <si>
    <t>Last</t>
  </si>
  <si>
    <t>Change</t>
  </si>
  <si>
    <t>PercentChange</t>
  </si>
  <si>
    <t>Open</t>
  </si>
  <si>
    <t>High</t>
  </si>
  <si>
    <t>Low</t>
  </si>
  <si>
    <t>YearHigh</t>
  </si>
  <si>
    <t>YearLow</t>
  </si>
  <si>
    <t>rtd_LastError</t>
  </si>
  <si>
    <t>rtd_LastMessage</t>
  </si>
  <si>
    <t>rtd_LastUpdate</t>
  </si>
  <si>
    <t>rtd_LastUpdateDate</t>
  </si>
  <si>
    <t>rtd_LastUpdateTime</t>
  </si>
  <si>
    <t>EURUSD=X</t>
  </si>
  <si>
    <t>GBPUSD=X</t>
  </si>
  <si>
    <t>USDCAD=X</t>
  </si>
  <si>
    <t>AUDUSD=X</t>
  </si>
  <si>
    <t>NZDUSD=X</t>
  </si>
  <si>
    <t>USDJPY=X</t>
  </si>
  <si>
    <t>USDCHF=X</t>
  </si>
  <si>
    <t>USDSEK=X</t>
  </si>
  <si>
    <t>LastTradeDateTime</t>
  </si>
  <si>
    <t>These data are loaded using the YahooFinanceCurrencies provider.</t>
  </si>
  <si>
    <t>Name</t>
  </si>
  <si>
    <t>Provider</t>
  </si>
  <si>
    <t>YahooFinanceCurrencies</t>
  </si>
  <si>
    <t>Synomym Columns</t>
  </si>
  <si>
    <t>Symbol1-Symbol5 are different codes that you may use in forms</t>
  </si>
  <si>
    <t>Price</t>
  </si>
  <si>
    <t>Change%</t>
  </si>
  <si>
    <t>YahooSymbol</t>
  </si>
  <si>
    <t>Symbol1</t>
  </si>
  <si>
    <t>Symbol2</t>
  </si>
  <si>
    <t>Symbol3</t>
  </si>
  <si>
    <t>Symbol4</t>
  </si>
  <si>
    <t>Symbol5</t>
  </si>
  <si>
    <t>Available Providers</t>
  </si>
  <si>
    <t>You may get any pair from Yahoo! Finance.</t>
  </si>
  <si>
    <t>If you see #N/A in formulas, save the workbook to a trusted location like the Desktop</t>
  </si>
  <si>
    <t>USDAUD=X</t>
  </si>
  <si>
    <t>USDCNY=X</t>
  </si>
  <si>
    <t>USDHKD=X</t>
  </si>
  <si>
    <t>USDKRW=X</t>
  </si>
  <si>
    <t>USDRUB=X</t>
  </si>
  <si>
    <t>USDZAR=X</t>
  </si>
  <si>
    <t>USDINR=X</t>
  </si>
  <si>
    <t>USDBRL=X</t>
  </si>
  <si>
    <t>USDMXN=X</t>
  </si>
  <si>
    <t>52WeekHigh</t>
  </si>
  <si>
    <t>52WeekLow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</si>
</sst>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-F400]h:mm:ss\ AM/PM"/>
    <numFmt numFmtId="165" formatCode="[$-409]m/d/yy\ h:mm\ AM/PM;@"/>
    <numFmt numFmtId="166" formatCode="0.0000"/>
    <numFmt numFmtId="167" formatCode="[Color10]\+0.0000;[Red]\-0.0000;0.0000"/>
    <numFmt numFmtId="168" formatCode="0.0000_ ;[Red]\-0.0000\ "/>
    <numFmt numFmtId="169" formatCode="0.000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1">
    <xf numFmtId="0" fontId="0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3">
    <xf numFmtId="0" fontId="0" fillId="0" borderId="0" xfId="0"/>
    <xf numFmtId="0" fontId="0" fillId="2" borderId="0" xfId="0" applyFill="1"/>
    <xf numFmtId="14" fontId="0" fillId="0" borderId="0" xfId="0" applyNumberFormat="1"/>
    <xf numFmtId="164" fontId="0" fillId="0" borderId="0" xfId="0" applyNumberFormat="1"/>
    <xf numFmtId="0" fontId="2" fillId="0" borderId="0" xfId="0" applyFont="1" applyAlignment="1">
      <alignment horizontal="center"/>
    </xf>
    <xf numFmtId="10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4" fillId="0" borderId="0" xfId="0" applyFont="1"/>
    <xf numFmtId="168" fontId="0" fillId="0" borderId="0" xfId="0" applyNumberFormat="1"/>
    <xf numFmtId="169" fontId="0" fillId="0" borderId="0" xfId="0" applyNumberFormat="1"/>
    <xf numFmtId="0" fontId="0" fillId="3" borderId="0" xfId="0" applyFill="1"/>
  </cellXfs>
  <cellStyles count="11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  <cellStyle name="Normal 2 2 3" xfId="4" xr:uid="{00000000-0005-0000-0000-000004000000}"/>
    <cellStyle name="Normal 2 3" xfId="5" xr:uid="{00000000-0005-0000-0000-000005000000}"/>
    <cellStyle name="Normal 2 4" xfId="6" xr:uid="{00000000-0005-0000-0000-000006000000}"/>
    <cellStyle name="Normal 2 5" xfId="7" xr:uid="{00000000-0005-0000-0000-000007000000}"/>
    <cellStyle name="Normal 2 6" xfId="8" xr:uid="{00000000-0005-0000-0000-000008000000}"/>
    <cellStyle name="Normal 3" xfId="9" xr:uid="{00000000-0005-0000-0000-000009000000}"/>
    <cellStyle name="Обычный 2" xfId="10" xr:uid="{00000000-0005-0000-0000-00000A000000}"/>
  </cellStyles>
  <dxfs count="20"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numFmt numFmtId="164" formatCode="[$-F400]h:mm:ss\ AM/PM"/>
    </dxf>
    <dxf>
      <numFmt numFmtId="19" formatCode="dd/mm/yyyy"/>
    </dxf>
    <dxf>
      <numFmt numFmtId="165" formatCode="[$-409]m/d/yy\ h:mm\ AM/PM;@"/>
    </dxf>
    <dxf>
      <numFmt numFmtId="0" formatCode="General"/>
    </dxf>
    <dxf>
      <numFmt numFmtId="0" formatCode="General"/>
    </dxf>
    <dxf>
      <numFmt numFmtId="166" formatCode="0.0000"/>
    </dxf>
    <dxf>
      <numFmt numFmtId="166" formatCode="0.0000"/>
    </dxf>
    <dxf>
      <numFmt numFmtId="166" formatCode="0.0000"/>
    </dxf>
    <dxf>
      <numFmt numFmtId="14" formatCode="0.00%"/>
    </dxf>
    <dxf>
      <numFmt numFmtId="167" formatCode="[Color10]\+0.0000;[Red]\-0.0000;0.0000"/>
    </dxf>
    <dxf>
      <numFmt numFmtId="166" formatCode="0.0000"/>
    </dxf>
    <dxf>
      <font>
        <sz val="10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[$-F400]h:mm:ss\ AM/PM"/>
    </dxf>
    <dxf>
      <numFmt numFmtId="19" formatCode="dd/mm/yyyy"/>
    </dxf>
    <dxf>
      <numFmt numFmtId="165" formatCode="[$-409]m/d/yy\ h:mm\ AM/PM;@"/>
    </dxf>
    <dxf>
      <fill>
        <patternFill patternType="solid">
          <fgColor indexed="64"/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market.rtd">
      <tp>
        <v>-1.5E-3</v>
        <stp/>
        <stp>YahooFinanceCurrencies</stp>
        <stp>AUDUSD=X</stp>
        <stp>Change</stp>
        <tr r="H7" s="3"/>
      </tp>
      <tp>
        <v>3.0099999999999998E-2</v>
        <stp/>
        <stp>YahooFinanceCurrencies</stp>
        <stp>USDSEK=X</stp>
        <stp>Change</stp>
        <tr r="F14" s="4"/>
        <tr r="H11" s="3"/>
        <tr r="L14" s="4"/>
      </tp>
      <tp>
        <v>-2.7000000000000001E-3</v>
        <stp/>
        <stp>YahooFinanceCurrencies</stp>
        <stp>EURUSD=X</stp>
        <stp>Change</stp>
        <tr r="H4" s="3"/>
        <tr r="F6" s="4"/>
        <tr r="L6" s="4"/>
      </tp>
      <tp>
        <v>-5.0000000000000001E-4</v>
        <stp/>
        <stp>YahooFinanceCurrencies</stp>
        <stp>GBPUSD=X</stp>
        <stp>Change</stp>
        <tr r="L8" s="4"/>
        <tr r="F8" s="4"/>
        <tr r="H5" s="3"/>
      </tp>
      <tp>
        <v>5.4199219999999999E-2</v>
        <stp/>
        <stp>YahooFinanceCurrencies</stp>
        <stp>USDZAR=X</stp>
        <stp>Change</stp>
        <tr r="L17" s="4"/>
        <tr r="F17" s="4"/>
      </tp>
      <tp>
        <v>2E-3</v>
        <stp/>
        <stp>YahooFinanceCurrencies</stp>
        <stp>USDCAD=X</stp>
        <stp>Change</stp>
        <tr r="F9" s="4"/>
        <tr r="L9" s="4"/>
        <tr r="H6" s="3"/>
      </tp>
      <tp>
        <v>2.3E-3</v>
        <stp/>
        <stp>YahooFinanceCurrencies</stp>
        <stp>USDCNY=X</stp>
        <stp>Change</stp>
        <tr r="F11" s="4"/>
        <tr r="L11" s="4"/>
      </tp>
      <tp>
        <v>0.36299895999999998</v>
        <stp/>
        <stp>YahooFinanceCurrencies</stp>
        <stp>USDINR=X</stp>
        <stp>Change</stp>
        <tr r="L18" s="4"/>
        <tr r="F18" s="4"/>
      </tp>
      <tp>
        <v>-4.1999999999999997E-3</v>
        <stp/>
        <stp>YahooFinanceCurrencies</stp>
        <stp>USDHKD=X</stp>
        <stp>Change</stp>
        <tr r="L13" s="4"/>
        <tr r="F13" s="4"/>
      </tp>
      <tp>
        <v>-3.0000000000000001E-3</v>
        <stp/>
        <stp>YahooFinanceCurrencies</stp>
        <stp>NZDUSD=X</stp>
        <stp>Change</stp>
        <tr r="H8" s="3"/>
      </tp>
      <tp>
        <v>1.5E-3</v>
        <stp/>
        <stp>YahooFinanceCurrencies</stp>
        <stp>USDCHF=X</stp>
        <stp>Change</stp>
        <tr r="H10" s="3"/>
        <tr r="L12" s="4"/>
        <tr r="F12" s="4"/>
      </tp>
      <tp>
        <v>3.7000000000000002E-3</v>
        <stp/>
        <stp>YahooFinanceCurrencies</stp>
        <stp>USDAUD=X</stp>
        <stp>Change</stp>
        <tr r="L10" s="4"/>
        <tr r="F10" s="4"/>
      </tp>
      <tp>
        <v>-4.4998169999999997E-2</v>
        <stp/>
        <stp>YahooFinanceCurrencies</stp>
        <stp>USDRUB=X</stp>
        <stp>Change</stp>
        <tr r="L16" s="4"/>
        <tr r="F16" s="4"/>
      </tp>
      <tp>
        <v>6.9899899999999997</v>
        <stp/>
        <stp>YahooFinanceCurrencies</stp>
        <stp>USDKRW=X</stp>
        <stp>Change</stp>
        <tr r="F15" s="4"/>
        <tr r="L15" s="4"/>
      </tp>
      <tp>
        <v>3.3699989999999999E-2</v>
        <stp/>
        <stp>YahooFinanceCurrencies</stp>
        <stp>USDBRL=X</stp>
        <stp>Change</stp>
        <tr r="F19" s="4"/>
        <tr r="L19" s="4"/>
      </tp>
      <tp>
        <v>-0.15499878</v>
        <stp/>
        <stp>YahooFinanceCurrencies</stp>
        <stp>USDJPY=X</stp>
        <stp>Change</stp>
        <tr r="H9" s="3"/>
        <tr r="F7" s="4"/>
        <tr r="L7" s="4"/>
      </tp>
      <tp>
        <v>6.1400000000000003E-2</v>
        <stp/>
        <stp>YahooFinanceCurrencies</stp>
        <stp>USDMXN=X</stp>
        <stp>Change</stp>
        <tr r="L20" s="4"/>
        <tr r="F20" s="4"/>
      </tp>
      <tp>
        <v>45799.358761423609</v>
        <stp/>
        <stp>YahooFinanceCurrencies</stp>
        <stp>USDHKD=X</stp>
        <stp>rtd_LastUpdate</stp>
        <tr r="D13" s="4"/>
      </tp>
      <tp>
        <v>1.3392259</v>
        <stp/>
        <stp>YahooFinanceCurrencies</stp>
        <stp>GBPUSD=X</stp>
        <stp>Low</stp>
        <tr r="K5" s="3"/>
      </tp>
      <tp>
        <v>45799.358775740744</v>
        <stp/>
        <stp>YahooFinanceCurrencies</stp>
        <stp>USDCHF=X</stp>
        <stp>rtd_LastUpdate</stp>
        <tr r="D12" s="4"/>
        <tr r="O10" s="3"/>
      </tp>
      <tp>
        <v>45799.358768472222</v>
        <stp/>
        <stp>YahooFinanceCurrencies</stp>
        <stp>NZDUSD=X</stp>
        <stp>rtd_LastUpdate</stp>
        <tr r="O8" s="3"/>
      </tp>
      <tp>
        <v>19.9285</v>
        <stp/>
        <stp>YahooFinanceCurrencies</stp>
        <stp>USDZAR=X</stp>
        <stp>YearHigh</stp>
        <tr r="N17" s="4"/>
      </tp>
      <tp>
        <v>11.313650000000001</v>
        <stp/>
        <stp>YahooFinanceCurrencies</stp>
        <stp>USDSEK=X</stp>
        <stp>YearHigh</stp>
        <tr r="N14" s="4"/>
      </tp>
      <tp>
        <v>114.999664</v>
        <stp/>
        <stp>YahooFinanceCurrencies</stp>
        <stp>USDRUB=X</stp>
        <stp>YearHigh</stp>
        <tr r="N16" s="4"/>
      </tp>
      <tp>
        <v>88.071299999999994</v>
        <stp/>
        <stp>YahooFinanceCurrencies</stp>
        <stp>USDINR=X</stp>
        <stp>YearHigh</stp>
        <tr r="N18" s="4"/>
      </tp>
      <tp>
        <v>7.8330599999999997</v>
        <stp/>
        <stp>YahooFinanceCurrencies</stp>
        <stp>USDHKD=X</stp>
        <stp>YearHigh</stp>
        <tr r="N13" s="4"/>
      </tp>
      <tp>
        <v>1487.04</v>
        <stp/>
        <stp>YahooFinanceCurrencies</stp>
        <stp>USDKRW=X</stp>
        <stp>YearHigh</stp>
        <tr r="N15" s="4"/>
      </tp>
      <tp>
        <v>161.94200000000001</v>
        <stp/>
        <stp>YahooFinanceCurrencies</stp>
        <stp>USDJPY=X</stp>
        <stp>YearHigh</stp>
        <tr r="N7" s="4"/>
      </tp>
      <tp>
        <v>21.28773</v>
        <stp/>
        <stp>YahooFinanceCurrencies</stp>
        <stp>USDMXN=X</stp>
        <stp>YearHigh</stp>
        <tr r="N20" s="4"/>
      </tp>
      <tp>
        <v>1.68831</v>
        <stp/>
        <stp>YahooFinanceCurrencies</stp>
        <stp>USDAUD=X</stp>
        <stp>YearHigh</stp>
        <tr r="N10" s="4"/>
      </tp>
      <tp>
        <v>7.35</v>
        <stp/>
        <stp>YahooFinanceCurrencies</stp>
        <stp>USDCNY=X</stp>
        <stp>YearHigh</stp>
        <tr r="N11" s="4"/>
      </tp>
      <tp>
        <v>0.91993999999999998</v>
        <stp/>
        <stp>YahooFinanceCurrencies</stp>
        <stp>USDCHF=X</stp>
        <stp>YearHigh</stp>
        <tr r="N12" s="4"/>
      </tp>
      <tp>
        <v>1.4791000000000001</v>
        <stp/>
        <stp>YahooFinanceCurrencies</stp>
        <stp>USDCAD=X</stp>
        <stp>YearHigh</stp>
        <tr r="N9" s="4"/>
      </tp>
      <tp>
        <v>6.4111000000000002</v>
        <stp/>
        <stp>YahooFinanceCurrencies</stp>
        <stp>USDBRL=X</stp>
        <stp>YearHigh</stp>
        <tr r="N19" s="4"/>
      </tp>
      <tp>
        <v>45799.358754293979</v>
        <stp/>
        <stp>YahooFinanceCurrencies</stp>
        <stp>USDINR=X</stp>
        <stp>rtd_LastUpdate</stp>
        <tr r="D18" s="4"/>
      </tp>
      <tp>
        <v>1.4406939999999999</v>
        <stp/>
        <stp>YahooFinanceCurrencies</stp>
        <stp>USDAUD=X</stp>
        <stp>52WeekLow</stp>
        <tr r="I10" s="4"/>
      </tp>
      <tp>
        <v>45799.358747222221</v>
        <stp/>
        <stp>YahooFinanceCurrencies</stp>
        <stp>USDCNY=X</stp>
        <stp>rtd_LastUpdate</stp>
        <tr r="D11" s="4"/>
      </tp>
      <tp>
        <v>1</v>
        <stp/>
        <stp>YahooFinanceCurrencies</stp>
        <stp>USDCAD=X</stp>
        <stp>Last:tick</stp>
        <tr r="F6" s="3"/>
      </tp>
      <tp>
        <v>45799.567048611112</v>
        <stp/>
        <stp>YahooFinanceCurrencies</stp>
        <stp>USDCAD=X</stp>
        <stp>LastTradeDateTime</stp>
        <tr r="C6" s="3"/>
      </tp>
      <tp>
        <v>-1</v>
        <stp/>
        <stp>YahooFinanceCurrencies</stp>
        <stp>USDCHF=X</stp>
        <stp>Last:tick</stp>
        <tr r="F10" s="3"/>
      </tp>
      <tp>
        <v>5.1054909999999998</v>
        <stp/>
        <stp>YahooFinanceCurrencies</stp>
        <stp>USDBRL=X</stp>
        <stp>52WeekLow</stp>
        <tr r="I19" s="4"/>
      </tp>
      <tp>
        <v>45799.567083333335</v>
        <stp/>
        <stp>YahooFinanceCurrencies</stp>
        <stp>USDCHF=X</stp>
        <stp>LastTradeDateTime</stp>
        <tr r="C10" s="3"/>
      </tp>
      <tp>
        <v>7.0061</v>
        <stp/>
        <stp>YahooFinanceCurrencies</stp>
        <stp>USDCNY=X</stp>
        <stp>52WeekLow</stp>
        <tr r="I11" s="4"/>
      </tp>
      <tp>
        <v>0.80671999999999999</v>
        <stp/>
        <stp>YahooFinanceCurrencies</stp>
        <stp>USDCHF=X</stp>
        <stp>52WeekLow</stp>
        <tr r="I12" s="4"/>
      </tp>
      <tp>
        <v>1.3419000000000001</v>
        <stp/>
        <stp>YahooFinanceCurrencies</stp>
        <stp>USDCAD=X</stp>
        <stp>52WeekLow</stp>
        <tr r="I9" s="4"/>
      </tp>
      <tp>
        <v>45799.358718391202</v>
        <stp/>
        <stp>YahooFinanceCurrencies</stp>
        <stp>EURUSD=X</stp>
        <stp>rtd_LastUpdate</stp>
        <tr r="D6" s="4"/>
        <tr r="O4" s="3"/>
      </tp>
      <tp>
        <v>16.613900000000001</v>
        <stp/>
        <stp>YahooFinanceCurrencies</stp>
        <stp>USDMXN=X</stp>
        <stp>52WeekLow</stp>
        <tr r="I20" s="4"/>
      </tp>
      <tp>
        <v>45799.35874009259</v>
        <stp/>
        <stp>YahooFinanceCurrencies</stp>
        <stp>USDCAD=X</stp>
        <stp>rtd_LastUpdate</stp>
        <tr r="D9" s="4"/>
        <tr r="O6" s="3"/>
      </tp>
      <tp>
        <v>45799.3587256713</v>
        <stp/>
        <stp>YahooFinanceCurrencies</stp>
        <stp>GBPUSD=X</stp>
        <stp>rtd_LastUpdate</stp>
        <tr r="D8" s="4"/>
        <tr r="O5" s="3"/>
      </tp>
      <tp>
        <v>45799.358732870372</v>
        <stp/>
        <stp>YahooFinanceCurrencies</stp>
        <stp>USDZAR=X</stp>
        <stp>rtd_LastUpdate</stp>
        <tr r="D17" s="4"/>
      </tp>
      <tp>
        <v>45799.358701620367</v>
        <stp/>
        <stp>YahooFinanceCurrencies</stp>
        <stp>AUDUSD=X</stp>
        <stp>rtd_LastUpdate</stp>
        <tr r="O7" s="3"/>
      </tp>
      <tp>
        <v>7.7184799999999996</v>
        <stp/>
        <stp>YahooFinanceCurrencies</stp>
        <stp>USDHKD=X</stp>
        <stp>52WeekLow</stp>
        <tr r="I13" s="4"/>
      </tp>
      <tp>
        <v>72.967100000000002</v>
        <stp/>
        <stp>YahooFinanceCurrencies</stp>
        <stp>USDINR=X</stp>
        <stp>52WeekLow</stp>
        <tr r="I18" s="4"/>
      </tp>
      <tp>
        <v>142.798</v>
        <stp/>
        <stp>YahooFinanceCurrencies</stp>
        <stp>USDJPY=X</stp>
        <stp>Low</stp>
        <tr r="K9" s="3"/>
      </tp>
      <tp>
        <v>45799.358710972221</v>
        <stp/>
        <stp>YahooFinanceCurrencies</stp>
        <stp>USDSEK=X</stp>
        <stp>rtd_LastUpdate</stp>
        <tr r="O11" s="3"/>
        <tr r="D14" s="4"/>
      </tp>
      <tp>
        <v>139.578</v>
        <stp/>
        <stp>YahooFinanceCurrencies</stp>
        <stp>USDJPY=X</stp>
        <stp>52WeekLow</stp>
        <tr r="I7" s="4"/>
      </tp>
      <tp>
        <v>-1</v>
        <stp/>
        <stp>YahooFinanceCurrencies</stp>
        <stp>USDJPY=X</stp>
        <stp>Last:tick</stp>
        <tr r="F9" s="3"/>
      </tp>
      <tp>
        <v>45799.567129629628</v>
        <stp/>
        <stp>YahooFinanceCurrencies</stp>
        <stp>USDJPY=X</stp>
        <stp>LastTradeDateTime</stp>
        <tr r="C9" s="3"/>
      </tp>
      <tp>
        <v>1302.8</v>
        <stp/>
        <stp>YahooFinanceCurrencies</stp>
        <stp>USDKRW=X</stp>
        <stp>52WeekLow</stp>
        <tr r="I15" s="4"/>
      </tp>
      <tp>
        <v>45799.566967592589</v>
        <stp/>
        <stp>YahooFinanceCurrencies</stp>
        <stp>AUDUSD=X</stp>
        <stp>LastTradeDateTime</stp>
        <tr r="C7" s="3"/>
      </tp>
      <tp>
        <v>1</v>
        <stp/>
        <stp>YahooFinanceCurrencies</stp>
        <stp>GBPUSD=X</stp>
        <stp>Last:tick</stp>
        <tr r="F5" s="3"/>
      </tp>
      <tp>
        <v>1</v>
        <stp/>
        <stp>YahooFinanceCurrencies</stp>
        <stp>EURUSD=X</stp>
        <stp>Last:tick</stp>
        <tr r="F4" s="3"/>
      </tp>
      <tp>
        <v>45799.566516203704</v>
        <stp/>
        <stp>YahooFinanceCurrencies</stp>
        <stp>EURUSD=X</stp>
        <stp>LastTradeDateTime</stp>
        <tr r="C4" s="3"/>
      </tp>
      <tp>
        <v>45799.566516203704</v>
        <stp/>
        <stp>YahooFinanceCurrencies</stp>
        <stp>GBPUSD=X</stp>
        <stp>LastTradeDateTime</stp>
        <tr r="C5" s="3"/>
      </tp>
      <tp>
        <v>-1</v>
        <stp/>
        <stp>YahooFinanceCurrencies</stp>
        <stp>AUDUSD=X</stp>
        <stp>Last:tick</stp>
        <tr r="F7" s="3"/>
      </tp>
      <tp>
        <v>-1</v>
        <stp/>
        <stp>YahooFinanceCurrencies</stp>
        <stp>NZDUSD=X</stp>
        <stp>Last:tick</stp>
        <tr r="F8" s="3"/>
      </tp>
      <tp>
        <v>45799.565821759257</v>
        <stp/>
        <stp>YahooFinanceCurrencies</stp>
        <stp>NZDUSD=X</stp>
        <stp>LastTradeDateTime</stp>
        <tr r="C8" s="3"/>
      </tp>
      <tp>
        <v>1.3468013000000001</v>
        <stp/>
        <stp>YahooFinanceCurrencies</stp>
        <stp>GBPUSD=X</stp>
        <stp>YearHigh</stp>
        <tr r="N8" s="4"/>
      </tp>
      <tp>
        <v>0.82333000000000001</v>
        <stp/>
        <stp>YahooFinanceCurrencies</stp>
        <stp>USDCHF=X</stp>
        <stp>Low</stp>
        <tr r="K10" s="3"/>
      </tp>
      <tp>
        <v>1.2101264</v>
        <stp/>
        <stp>YahooFinanceCurrencies</stp>
        <stp>GBPUSD=X</stp>
        <stp>52WeekLow</stp>
        <tr r="I8" s="4"/>
      </tp>
      <tp>
        <v>1.0183818</v>
        <stp/>
        <stp>YahooFinanceCurrencies</stp>
        <stp>EURUSD=X</stp>
        <stp>52WeekLow</stp>
        <tr r="I6" s="4"/>
      </tp>
      <tp>
        <v>1.1546544000000001</v>
        <stp/>
        <stp>YahooFinanceCurrencies</stp>
        <stp>EURUSD=X</stp>
        <stp>YearHigh</stp>
        <tr r="N6" s="4"/>
      </tp>
      <tp>
        <v>1.3841000000000001</v>
        <stp/>
        <stp>YahooFinanceCurrencies</stp>
        <stp>USDCAD=X</stp>
        <stp>Low</stp>
        <tr r="K6" s="3"/>
      </tp>
      <tp>
        <v>45799.35882011574</v>
        <stp/>
        <stp>YahooFinanceCurrencies</stp>
        <stp>USDMXN=X</stp>
        <stp>rtd_LastUpdate</stp>
        <tr r="D20" s="4"/>
      </tp>
      <tp>
        <v>0.64168376000000005</v>
        <stp/>
        <stp>YahooFinanceCurrencies</stp>
        <stp>AUDUSD=X</stp>
        <stp>Low</stp>
        <tr r="K7" s="3"/>
      </tp>
      <tp>
        <v>1.1294329999999999</v>
        <stp/>
        <stp>YahooFinanceCurrencies</stp>
        <stp>EURUSD=X</stp>
        <stp>Low</stp>
        <tr r="K4" s="3"/>
      </tp>
      <tp>
        <v>45799.567025462966</v>
        <stp/>
        <stp>YahooFinanceCurrencies</stp>
        <stp>USDSEK=X</stp>
        <stp>LastTradeDateTime</stp>
        <tr r="C11" s="3"/>
      </tp>
      <tp>
        <v>-1</v>
        <stp/>
        <stp>YahooFinanceCurrencies</stp>
        <stp>USDSEK=X</stp>
        <stp>Last:tick</stp>
        <tr r="F11" s="3"/>
      </tp>
      <tp>
        <v>79.2</v>
        <stp/>
        <stp>YahooFinanceCurrencies</stp>
        <stp>USDRUB=X</stp>
        <stp>52WeekLow</stp>
        <tr r="I16" s="4"/>
      </tp>
      <tp>
        <v>8.98231</v>
        <stp/>
        <stp>YahooFinanceCurrencies</stp>
        <stp>USDSEK=X</stp>
        <stp>52WeekLow</stp>
        <tr r="I14" s="4"/>
      </tp>
      <tp>
        <v>45799.358804363423</v>
        <stp/>
        <stp>YahooFinanceCurrencies</stp>
        <stp>USDBRL=X</stp>
        <stp>rtd_LastUpdate</stp>
        <tr r="D19" s="4"/>
      </tp>
      <tp>
        <v>45799.358797245368</v>
        <stp/>
        <stp>YahooFinanceCurrencies</stp>
        <stp>USDKRW=X</stp>
        <stp>rtd_LastUpdate</stp>
        <tr r="D15" s="4"/>
      </tp>
      <tp>
        <v>0.58962270000000006</v>
        <stp/>
        <stp>YahooFinanceCurrencies</stp>
        <stp>NZDUSD=X</stp>
        <stp>Low</stp>
        <tr r="K8" s="3"/>
      </tp>
      <tp>
        <v>45799.358812696759</v>
        <stp/>
        <stp>YahooFinanceCurrencies</stp>
        <stp>USDJPY=X</stp>
        <stp>rtd_LastUpdate</stp>
        <tr r="D7" s="4"/>
        <tr r="O9" s="3"/>
      </tp>
      <tp>
        <v>9.5520700000000005</v>
        <stp/>
        <stp>YahooFinanceCurrencies</stp>
        <stp>USDSEK=X</stp>
        <stp>Low</stp>
        <tr r="K11" s="3"/>
      </tp>
      <tp>
        <v>45799.358782800926</v>
        <stp/>
        <stp>YahooFinanceCurrencies</stp>
        <stp>USDAUD=X</stp>
        <stp>rtd_LastUpdate</stp>
        <tr r="D10" s="4"/>
      </tp>
      <tp>
        <v>45799.358789999998</v>
        <stp/>
        <stp>YahooFinanceCurrencies</stp>
        <stp>USDRUB=X</stp>
        <stp>rtd_LastUpdate</stp>
        <tr r="D16" s="4"/>
      </tp>
      <tp>
        <v>14.86037</v>
        <stp/>
        <stp>YahooFinanceCurrencies</stp>
        <stp>USDZAR=X</stp>
        <stp>52WeekLow</stp>
        <tr r="I17" s="4"/>
      </tp>
      <tp>
        <v>9.6242699999999992</v>
        <stp/>
        <stp>YahooFinanceCurrencies</stp>
        <stp>USDSEK=X</stp>
        <stp>High</stp>
        <tr r="L11" s="3"/>
      </tp>
      <tp>
        <v>0.64610754999999997</v>
        <stp/>
        <stp>YahooFinanceCurrencies</stp>
        <stp>AUDUSD=X</stp>
        <stp>High</stp>
        <tr r="L7" s="3"/>
      </tp>
      <tp>
        <v>0.59428300000000001</v>
        <stp/>
        <stp>YahooFinanceCurrencies</stp>
        <stp>NZDUSD=X</stp>
        <stp>High</stp>
        <tr r="L8" s="3"/>
      </tp>
      <tp>
        <v>144.398</v>
        <stp/>
        <stp>YahooFinanceCurrencies</stp>
        <stp>USDJPY=X</stp>
        <stp>High</stp>
        <tr r="L9" s="3"/>
      </tp>
      <tp>
        <v>1.3884700000000001</v>
        <stp/>
        <stp>YahooFinanceCurrencies</stp>
        <stp>USDCAD=X</stp>
        <stp>High</stp>
        <tr r="L6" s="3"/>
      </tp>
      <tp>
        <v>0.82715000000000005</v>
        <stp/>
        <stp>YahooFinanceCurrencies</stp>
        <stp>USDCHF=X</stp>
        <stp>High</stp>
        <tr r="L10" s="3"/>
      </tp>
      <tp t="s">
        <v>USDCHF</v>
        <stp/>
        <stp>YahooFinanceCurrencies</stp>
        <stp>USDCHF=X</stp>
        <stp>Symbol1</stp>
        <tr r="R12" s="4"/>
      </tp>
      <tp t="s">
        <v>USD-CHF</v>
        <stp/>
        <stp>YahooFinanceCurrencies</stp>
        <stp>USDCHF=X</stp>
        <stp>Symbol3</stp>
        <tr r="T12" s="4"/>
      </tp>
      <tp t="s">
        <v>USD/CHF</v>
        <stp/>
        <stp>YahooFinanceCurrencies</stp>
        <stp>USDCHF=X</stp>
        <stp>Symbol2</stp>
        <tr r="S12" s="4"/>
      </tp>
      <tp t="s">
        <v>USDCHF=X</v>
        <stp/>
        <stp>YahooFinanceCurrencies</stp>
        <stp>USDCHF=X</stp>
        <stp>Symbol5</stp>
        <tr r="V12" s="4"/>
      </tp>
      <tp t="s">
        <v>USD_CHF</v>
        <stp/>
        <stp>YahooFinanceCurrencies</stp>
        <stp>USDCHF=X</stp>
        <stp>Symbol4</stp>
        <tr r="U12" s="4"/>
      </tp>
      <tp>
        <v>-3.8899999999999997E-4</v>
        <stp/>
        <stp>YahooFinanceCurrencies</stp>
        <stp>GBPUSD=X</stp>
        <stp>PercentChange</stp>
        <tr r="M8" s="4"/>
      </tp>
      <tp>
        <v>-2.3744807000000002E-3</v>
        <stp/>
        <stp>YahooFinanceCurrencies</stp>
        <stp>EURUSD=X</stp>
        <stp>PercentChange</stp>
        <tr r="M6" s="4"/>
      </tp>
      <tp>
        <v>1.3415436000000001</v>
        <stp/>
        <stp>YahooFinanceCurrencies</stp>
        <stp>GBPUSD=X</stp>
        <stp>Price</stp>
        <tr r="E8" s="4"/>
      </tp>
      <tp>
        <v>1.1304544000000001</v>
        <stp/>
        <stp>YahooFinanceCurrencies</stp>
        <stp>EURUSD=X</stp>
        <stp>Price</stp>
        <tr r="E6" s="4"/>
      </tp>
      <tp t="s">
        <v>USDCAD</v>
        <stp/>
        <stp>YahooFinanceCurrencies</stp>
        <stp>USDCAD=X</stp>
        <stp>Symbol1</stp>
        <tr r="R9" s="4"/>
      </tp>
      <tp t="s">
        <v>USD-AUD</v>
        <stp/>
        <stp>YahooFinanceCurrencies</stp>
        <stp>USDAUD=X</stp>
        <stp>Symbol3</stp>
        <tr r="T10" s="4"/>
      </tp>
      <tp t="s">
        <v>USD/AUD</v>
        <stp/>
        <stp>YahooFinanceCurrencies</stp>
        <stp>USDAUD=X</stp>
        <stp>Symbol2</stp>
        <tr r="S10" s="4"/>
      </tp>
      <tp t="s">
        <v>USD-CAD</v>
        <stp/>
        <stp>YahooFinanceCurrencies</stp>
        <stp>USDCAD=X</stp>
        <stp>Symbol3</stp>
        <tr r="T9" s="4"/>
      </tp>
      <tp t="s">
        <v>USDAUD</v>
        <stp/>
        <stp>YahooFinanceCurrencies</stp>
        <stp>USDAUD=X</stp>
        <stp>Symbol1</stp>
        <tr r="R10" s="4"/>
      </tp>
      <tp t="s">
        <v>USD/CAD</v>
        <stp/>
        <stp>YahooFinanceCurrencies</stp>
        <stp>USDCAD=X</stp>
        <stp>Symbol2</stp>
        <tr r="S9" s="4"/>
      </tp>
      <tp t="s">
        <v>USDCAD=X</v>
        <stp/>
        <stp>YahooFinanceCurrencies</stp>
        <stp>USDCAD=X</stp>
        <stp>Symbol5</stp>
        <tr r="V9" s="4"/>
      </tp>
      <tp t="s">
        <v>USD_CAD</v>
        <stp/>
        <stp>YahooFinanceCurrencies</stp>
        <stp>USDCAD=X</stp>
        <stp>Symbol4</stp>
        <tr r="U9" s="4"/>
      </tp>
      <tp t="s">
        <v>USDAUD=X</v>
        <stp/>
        <stp>YahooFinanceCurrencies</stp>
        <stp>USDAUD=X</stp>
        <stp>Symbol5</stp>
        <tr r="V10" s="4"/>
      </tp>
      <tp t="s">
        <v>USD_AUD</v>
        <stp/>
        <stp>YahooFinanceCurrencies</stp>
        <stp>USDAUD=X</stp>
        <stp>Symbol4</stp>
        <tr r="U10" s="4"/>
      </tp>
      <tp t="s">
        <v>USD/HKD</v>
        <stp/>
        <stp>YahooFinanceCurrencies</stp>
        <stp>USDHKD=X</stp>
        <stp>Symbol2</stp>
        <tr r="S13" s="4"/>
      </tp>
      <tp t="s">
        <v>USD-HKD</v>
        <stp/>
        <stp>YahooFinanceCurrencies</stp>
        <stp>USDHKD=X</stp>
        <stp>Symbol3</stp>
        <tr r="T13" s="4"/>
      </tp>
      <tp t="s">
        <v>USDHKD</v>
        <stp/>
        <stp>YahooFinanceCurrencies</stp>
        <stp>USDHKD=X</stp>
        <stp>Symbol1</stp>
        <tr r="R13" s="4"/>
      </tp>
      <tp t="s">
        <v>USD_HKD</v>
        <stp/>
        <stp>YahooFinanceCurrencies</stp>
        <stp>USDHKD=X</stp>
        <stp>Symbol4</stp>
        <tr r="U13" s="4"/>
      </tp>
      <tp t="s">
        <v>USDHKD=X</v>
        <stp/>
        <stp>YahooFinanceCurrencies</stp>
        <stp>USDHKD=X</stp>
        <stp>Symbol5</stp>
        <tr r="V13" s="4"/>
      </tp>
      <tp>
        <v>79.58</v>
        <stp/>
        <stp>YahooFinanceCurrencies</stp>
        <stp>USDRUB=X</stp>
        <stp>Price</stp>
        <tr r="E16" s="4"/>
      </tp>
      <tp>
        <v>3.1458485000000003E-3</v>
        <stp/>
        <stp>YahooFinanceCurrencies</stp>
        <stp>USDSEK=X</stp>
        <stp>PercentChange</stp>
        <tr r="M14" s="4"/>
      </tp>
      <tp>
        <v>9.6050900000000006</v>
        <stp/>
        <stp>YahooFinanceCurrencies</stp>
        <stp>USDSEK=X</stp>
        <stp>Price</stp>
        <tr r="E14" s="4"/>
      </tp>
      <tp t="s">
        <v>EURUSD=X</v>
        <stp/>
        <stp>YahooFinanceCurrencies</stp>
        <stp>EURUSD=X</stp>
        <stp>Symbol5</stp>
        <tr r="V6" s="4"/>
      </tp>
      <tp t="s">
        <v>EUR_USD</v>
        <stp/>
        <stp>YahooFinanceCurrencies</stp>
        <stp>EURUSD=X</stp>
        <stp>Symbol4</stp>
        <tr r="U6" s="4"/>
      </tp>
      <tp t="s">
        <v>EUR-USD</v>
        <stp/>
        <stp>YahooFinanceCurrencies</stp>
        <stp>EURUSD=X</stp>
        <stp>Symbol3</stp>
        <tr r="T6" s="4"/>
      </tp>
      <tp t="s">
        <v>EUR/USD</v>
        <stp/>
        <stp>YahooFinanceCurrencies</stp>
        <stp>EURUSD=X</stp>
        <stp>Symbol2</stp>
        <tr r="S6" s="4"/>
      </tp>
      <tp t="s">
        <v>EURUSD</v>
        <stp/>
        <stp>YahooFinanceCurrencies</stp>
        <stp>EURUSD=X</stp>
        <stp>Symbol1</stp>
        <tr r="R6" s="4"/>
      </tp>
      <tp>
        <v>-5.6499999999999996E-4</v>
        <stp/>
        <stp>YahooFinanceCurrencies</stp>
        <stp>USDRUB=X</stp>
        <stp>PercentChange</stp>
        <tr r="M16" s="4"/>
      </tp>
      <tp t="s">
        <v>USDRUB</v>
        <stp/>
        <stp>YahooFinanceCurrencies</stp>
        <stp>USDRUB=X</stp>
        <stp>Symbol1</stp>
        <tr r="R16" s="4"/>
      </tp>
      <tp t="s">
        <v>USD/RUB</v>
        <stp/>
        <stp>YahooFinanceCurrencies</stp>
        <stp>USDRUB=X</stp>
        <stp>Symbol2</stp>
        <tr r="S16" s="4"/>
      </tp>
      <tp t="s">
        <v>USD-RUB</v>
        <stp/>
        <stp>YahooFinanceCurrencies</stp>
        <stp>USDRUB=X</stp>
        <stp>Symbol3</stp>
        <tr r="T16" s="4"/>
      </tp>
      <tp t="s">
        <v>USD_RUB</v>
        <stp/>
        <stp>YahooFinanceCurrencies</stp>
        <stp>USDRUB=X</stp>
        <stp>Symbol4</stp>
        <tr r="U16" s="4"/>
      </tp>
      <tp t="s">
        <v>USDRUB=X</v>
        <stp/>
        <stp>YahooFinanceCurrencies</stp>
        <stp>USDRUB=X</stp>
        <stp>Symbol5</stp>
        <tr r="V16" s="4"/>
      </tp>
      <tp>
        <v>45799</v>
        <stp/>
        <stp>YahooFinanceCurrencies</stp>
        <stp>USDJPY=X</stp>
        <stp>rtd_LastUpdateDate</stp>
        <tr r="P9" s="3"/>
      </tp>
      <tp>
        <v>45799</v>
        <stp/>
        <stp>YahooFinanceCurrencies</stp>
        <stp>USDJPY=X</stp>
        <stp>LastTradeDate</stp>
        <tr r="D9" s="3"/>
      </tp>
      <tp>
        <v>-1.0789999999999999E-3</v>
        <stp/>
        <stp>YahooFinanceCurrencies</stp>
        <stp>USDJPY=X</stp>
        <stp>Change%</stp>
        <tr r="G7" s="4"/>
      </tp>
      <tp>
        <v>3.1941879999999997E-4</v>
        <stp/>
        <stp>YahooFinanceCurrencies</stp>
        <stp>USDCNY=X</stp>
        <stp>Change%</stp>
        <tr r="G11" s="4"/>
      </tp>
      <tp>
        <v>0.56708333333333338</v>
        <stp/>
        <stp>YahooFinanceCurrencies</stp>
        <stp>USDCHF=X</stp>
        <stp>LastTradeTime</stp>
        <tr r="E10" s="3"/>
      </tp>
      <tp>
        <v>0.56704861111111116</v>
        <stp/>
        <stp>YahooFinanceCurrencies</stp>
        <stp>USDCAD=X</stp>
        <stp>LastTradeTime</stp>
        <tr r="E6" s="3"/>
      </tp>
      <tp>
        <v>5.0892925000000002E-3</v>
        <stp/>
        <stp>YahooFinanceCurrencies</stp>
        <stp>USDKRW=X</stp>
        <stp>Change%</stp>
        <tr r="G15" s="4"/>
      </tp>
      <tp t="s">
        <v>USD/RUB</v>
        <stp/>
        <stp>YahooFinanceCurrencies</stp>
        <stp>USDRUB=X</stp>
        <stp>Name</stp>
        <tr r="C16" s="4"/>
      </tp>
      <tp>
        <v>19.428999999999998</v>
        <stp/>
        <stp>YahooFinanceCurrencies</stp>
        <stp>USDMXN=X</stp>
        <stp>Last</stp>
        <tr r="K20" s="4"/>
      </tp>
      <tp t="s">
        <v>USD/SEK</v>
        <stp/>
        <stp>YahooFinanceCurrencies</stp>
        <stp>USDSEK=X</stp>
        <stp>Name</stp>
        <tr r="C14" s="4"/>
      </tp>
      <tp>
        <v>7.8256899999999998</v>
        <stp/>
        <stp>YahooFinanceCurrencies</stp>
        <stp>USDHKD=X</stp>
        <stp>Last</stp>
        <tr r="K13" s="4"/>
      </tp>
      <tp>
        <v>85.933000000000007</v>
        <stp/>
        <stp>YahooFinanceCurrencies</stp>
        <stp>USDINR=X</stp>
        <stp>Last</stp>
        <tr r="K18" s="4"/>
      </tp>
      <tp>
        <v>143.44900000000001</v>
        <stp/>
        <stp>YahooFinanceCurrencies</stp>
        <stp>USDJPY=X</stp>
        <stp>Last</stp>
        <tr r="K7" s="4"/>
        <tr r="G9" s="3"/>
      </tp>
      <tp>
        <v>1380.83</v>
        <stp/>
        <stp>YahooFinanceCurrencies</stp>
        <stp>USDKRW=X</stp>
        <stp>Last</stp>
        <tr r="K15" s="4"/>
      </tp>
      <tp t="s">
        <v>USD/ZAR</v>
        <stp/>
        <stp>YahooFinanceCurrencies</stp>
        <stp>USDZAR=X</stp>
        <stp>Name</stp>
        <tr r="C17" s="4"/>
      </tp>
      <tp>
        <v>1.5572699999999999</v>
        <stp/>
        <stp>YahooFinanceCurrencies</stp>
        <stp>USDAUD=X</stp>
        <stp>Last</stp>
        <tr r="K10" s="4"/>
      </tp>
      <tp>
        <v>5.6787999999999998</v>
        <stp/>
        <stp>YahooFinanceCurrencies</stp>
        <stp>USDBRL=X</stp>
        <stp>Last</stp>
        <tr r="K19" s="4"/>
      </tp>
      <tp>
        <v>7.2037000000000004</v>
        <stp/>
        <stp>YahooFinanceCurrencies</stp>
        <stp>USDCNY=X</stp>
        <stp>Last</stp>
        <tr r="K11" s="4"/>
      </tp>
      <tp>
        <v>0.82672000000000001</v>
        <stp/>
        <stp>YahooFinanceCurrencies</stp>
        <stp>USDCHF=X</stp>
        <stp>Last</stp>
        <tr r="G10" s="3"/>
        <tr r="K12" s="4"/>
      </tp>
      <tp>
        <v>1.3876500000000001</v>
        <stp/>
        <stp>YahooFinanceCurrencies</stp>
        <stp>USDCAD=X</stp>
        <stp>Last</stp>
        <tr r="K9" s="4"/>
        <tr r="G6" s="3"/>
      </tp>
      <tp t="s">
        <v>USD/BRL</v>
        <stp/>
        <stp>YahooFinanceCurrencies</stp>
        <stp>USDBRL=X</stp>
        <stp>Name</stp>
        <tr r="C19" s="4"/>
      </tp>
      <tp t="s">
        <v>USD/CNY</v>
        <stp/>
        <stp>YahooFinanceCurrencies</stp>
        <stp>USDCNY=X</stp>
        <stp>Name</stp>
        <tr r="C11" s="4"/>
      </tp>
      <tp t="s">
        <v>USD/CHF</v>
        <stp/>
        <stp>YahooFinanceCurrencies</stp>
        <stp>USDCHF=X</stp>
        <stp>Name</stp>
        <tr r="C12" s="4"/>
      </tp>
      <tp t="s">
        <v>USD/CAD</v>
        <stp/>
        <stp>YahooFinanceCurrencies</stp>
        <stp>USDCAD=X</stp>
        <stp>Name</stp>
        <tr r="C9" s="4"/>
      </tp>
      <tp t="s">
        <v>USD/AUD</v>
        <stp/>
        <stp>YahooFinanceCurrencies</stp>
        <stp>USDAUD=X</stp>
        <stp>Name</stp>
        <tr r="C10" s="4"/>
      </tp>
      <tp>
        <v>18.0185</v>
        <stp/>
        <stp>YahooFinanceCurrencies</stp>
        <stp>USDZAR=X</stp>
        <stp>Last</stp>
        <tr r="K17" s="4"/>
      </tp>
      <tp t="s">
        <v>USD/JPY</v>
        <stp/>
        <stp>YahooFinanceCurrencies</stp>
        <stp>USDJPY=X</stp>
        <stp>Name</stp>
        <tr r="C7" s="4"/>
      </tp>
      <tp>
        <v>0.59084194999999995</v>
        <stp/>
        <stp>YahooFinanceCurrencies</stp>
        <stp>NZDUSD=X</stp>
        <stp>Last</stp>
        <tr r="G8" s="3"/>
      </tp>
      <tp>
        <v>0.64214939999999998</v>
        <stp/>
        <stp>YahooFinanceCurrencies</stp>
        <stp>AUDUSD=X</stp>
        <stp>Last</stp>
        <tr r="G7" s="3"/>
      </tp>
      <tp t="s">
        <v>USD/KRW</v>
        <stp/>
        <stp>YahooFinanceCurrencies</stp>
        <stp>USDKRW=X</stp>
        <stp>Name</stp>
        <tr r="C15" s="4"/>
      </tp>
      <tp t="s">
        <v>USD/HKD</v>
        <stp/>
        <stp>YahooFinanceCurrencies</stp>
        <stp>USDHKD=X</stp>
        <stp>Name</stp>
        <tr r="C13" s="4"/>
      </tp>
      <tp t="s">
        <v>USD/INR</v>
        <stp/>
        <stp>YahooFinanceCurrencies</stp>
        <stp>USDINR=X</stp>
        <stp>Name</stp>
        <tr r="C18" s="4"/>
      </tp>
      <tp>
        <v>79.58</v>
        <stp/>
        <stp>YahooFinanceCurrencies</stp>
        <stp>USDRUB=X</stp>
        <stp>Last</stp>
        <tr r="K16" s="4"/>
      </tp>
      <tp t="s">
        <v>USD/MXN</v>
        <stp/>
        <stp>YahooFinanceCurrencies</stp>
        <stp>USDMXN=X</stp>
        <stp>Name</stp>
        <tr r="C20" s="4"/>
      </tp>
      <tp>
        <v>9.6050900000000006</v>
        <stp/>
        <stp>YahooFinanceCurrencies</stp>
        <stp>USDSEK=X</stp>
        <stp>Last</stp>
        <tr r="G11" s="3"/>
        <tr r="K14" s="4"/>
      </tp>
      <tp>
        <v>0</v>
        <stp/>
        <stp>YahooFinanceCurrencies</stp>
        <stp>USDSEK=X</stp>
        <stp>rtd_LastError</stp>
        <tr r="M11" s="3"/>
      </tp>
      <tp t="s">
        <v>USDMXN=X</v>
        <stp/>
        <stp>YahooFinanceCurrencies</stp>
        <stp>USDMXN=X</stp>
        <stp>Symbol5</stp>
        <tr r="V20" s="4"/>
      </tp>
      <tp t="s">
        <v>USD_MXN</v>
        <stp/>
        <stp>YahooFinanceCurrencies</stp>
        <stp>USDMXN=X</stp>
        <stp>Symbol4</stp>
        <tr r="U20" s="4"/>
      </tp>
      <tp t="s">
        <v>USD-MXN</v>
        <stp/>
        <stp>YahooFinanceCurrencies</stp>
        <stp>USDMXN=X</stp>
        <stp>Symbol3</stp>
        <tr r="T20" s="4"/>
      </tp>
      <tp t="s">
        <v>USD/MXN</v>
        <stp/>
        <stp>YahooFinanceCurrencies</stp>
        <stp>USDMXN=X</stp>
        <stp>Symbol2</stp>
        <tr r="S20" s="4"/>
      </tp>
      <tp t="s">
        <v>USDMXN</v>
        <stp/>
        <stp>YahooFinanceCurrencies</stp>
        <stp>USDMXN=X</stp>
        <stp>Symbol1</stp>
        <tr r="R20" s="4"/>
      </tp>
      <tp>
        <v>-3.8899999999999997E-4</v>
        <stp/>
        <stp>YahooFinanceCurrencies</stp>
        <stp>GBPUSD=X</stp>
        <stp>Change%</stp>
        <tr r="G8" s="4"/>
      </tp>
      <tp t="s">
        <v>USDBRL</v>
        <stp/>
        <stp>YahooFinanceCurrencies</stp>
        <stp>USDBRL=X</stp>
        <stp>Symbol1</stp>
        <tr r="R19" s="4"/>
      </tp>
      <tp t="s">
        <v>USD/BRL</v>
        <stp/>
        <stp>YahooFinanceCurrencies</stp>
        <stp>USDBRL=X</stp>
        <stp>Symbol2</stp>
        <tr r="S19" s="4"/>
      </tp>
      <tp t="s">
        <v>USD-BRL</v>
        <stp/>
        <stp>YahooFinanceCurrencies</stp>
        <stp>USDBRL=X</stp>
        <stp>Symbol3</stp>
        <tr r="T19" s="4"/>
      </tp>
      <tp t="s">
        <v>USD_BRL</v>
        <stp/>
        <stp>YahooFinanceCurrencies</stp>
        <stp>USDBRL=X</stp>
        <stp>Symbol4</stp>
        <tr r="U19" s="4"/>
      </tp>
      <tp t="s">
        <v>USDBRL=X</v>
        <stp/>
        <stp>YahooFinanceCurrencies</stp>
        <stp>USDBRL=X</stp>
        <stp>Symbol5</stp>
        <tr r="V19" s="4"/>
      </tp>
      <tp>
        <v>18.0185</v>
        <stp/>
        <stp>YahooFinanceCurrencies</stp>
        <stp>USDZAR=X</stp>
        <stp>Price</stp>
        <tr r="E17" s="4"/>
      </tp>
      <tp t="s">
        <v>USDSEK</v>
        <stp/>
        <stp>YahooFinanceCurrencies</stp>
        <stp>USDSEK=X</stp>
        <stp>Symbol1</stp>
        <tr r="R14" s="4"/>
      </tp>
      <tp t="s">
        <v>USD-SEK</v>
        <stp/>
        <stp>YahooFinanceCurrencies</stp>
        <stp>USDSEK=X</stp>
        <stp>Symbol3</stp>
        <tr r="T14" s="4"/>
      </tp>
      <tp t="s">
        <v>USD/SEK</v>
        <stp/>
        <stp>YahooFinanceCurrencies</stp>
        <stp>USDSEK=X</stp>
        <stp>Symbol2</stp>
        <tr r="S14" s="4"/>
      </tp>
      <tp t="s">
        <v>USDSEK=X</v>
        <stp/>
        <stp>YahooFinanceCurrencies</stp>
        <stp>USDSEK=X</stp>
        <stp>Symbol5</stp>
        <tr r="V14" s="4"/>
      </tp>
      <tp t="s">
        <v>USD_SEK</v>
        <stp/>
        <stp>YahooFinanceCurrencies</stp>
        <stp>USDSEK=X</stp>
        <stp>Symbol4</stp>
        <tr r="U14" s="4"/>
      </tp>
      <tp>
        <v>3.0160169999999997E-3</v>
        <stp/>
        <stp>YahooFinanceCurrencies</stp>
        <stp>USDZAR=X</stp>
        <stp>PercentChange</stp>
        <tr r="M17" s="4"/>
      </tp>
      <tp>
        <v>3.0160169999999997E-3</v>
        <stp/>
        <stp>YahooFinanceCurrencies</stp>
        <stp>USDZAR=X</stp>
        <stp>Change%</stp>
        <tr r="G17" s="4"/>
      </tp>
      <tp>
        <v>4.2424261999999997E-3</v>
        <stp/>
        <stp>YahooFinanceCurrencies</stp>
        <stp>USDINR=X</stp>
        <stp>Change%</stp>
        <tr r="G18" s="4"/>
      </tp>
      <tp>
        <v>1.3420297000000001</v>
        <stp/>
        <stp>YahooFinanceCurrencies</stp>
        <stp>GBPUSD=X</stp>
        <stp>Open</stp>
        <tr r="J5" s="3"/>
      </tp>
      <tp>
        <v>0.56712962962962965</v>
        <stp/>
        <stp>YahooFinanceCurrencies</stp>
        <stp>USDJPY=X</stp>
        <stp>LastTradeTime</stp>
        <tr r="E9" s="3"/>
      </tp>
      <tp>
        <v>0.35881269675925925</v>
        <stp/>
        <stp>YahooFinanceCurrencies</stp>
        <stp>USDJPY=X</stp>
        <stp>rtd_LastUpdateTime</stp>
        <tr r="Q9" s="3"/>
      </tp>
      <tp>
        <v>45799</v>
        <stp/>
        <stp>YahooFinanceCurrencies</stp>
        <stp>USDCAD=X</stp>
        <stp>LastTradeDate</stp>
        <tr r="D6" s="3"/>
      </tp>
      <tp>
        <v>45799</v>
        <stp/>
        <stp>YahooFinanceCurrencies</stp>
        <stp>USDCHF=X</stp>
        <stp>LastTradeDate</stp>
        <tr r="D10" s="3"/>
      </tp>
      <tp>
        <v>0</v>
        <stp/>
        <stp>YahooFinanceCurrencies</stp>
        <stp>AUDUSD=X</stp>
        <stp>rtd_LastError</stp>
        <tr r="M7" s="3"/>
      </tp>
      <tp>
        <v>0</v>
        <stp/>
        <stp>YahooFinanceCurrencies</stp>
        <stp>EURUSD=X</stp>
        <stp>rtd_LastError</stp>
        <tr r="M4" s="3"/>
      </tp>
      <tp>
        <v>0</v>
        <stp/>
        <stp>YahooFinanceCurrencies</stp>
        <stp>GBPUSD=X</stp>
        <stp>rtd_LastError</stp>
        <tr r="M5" s="3"/>
      </tp>
      <tp>
        <v>0</v>
        <stp/>
        <stp>YahooFinanceCurrencies</stp>
        <stp>NZDUSD=X</stp>
        <stp>rtd_LastError</stp>
        <tr r="M8" s="3"/>
      </tp>
      <tp>
        <v>1.1332728999999999</v>
        <stp/>
        <stp>YahooFinanceCurrencies</stp>
        <stp>EURUSD=X</stp>
        <stp>Open</stp>
        <tr r="J4" s="3"/>
      </tp>
      <tp>
        <v>0</v>
        <stp/>
        <stp>YahooFinanceCurrencies</stp>
        <stp>USDJPY=X</stp>
        <stp>rtd_LastError</stp>
        <tr r="M9" s="3"/>
      </tp>
      <tp t="s">
        <v>USDKRW</v>
        <stp/>
        <stp>YahooFinanceCurrencies</stp>
        <stp>USDKRW=X</stp>
        <stp>Symbol1</stp>
        <tr r="R15" s="4"/>
      </tp>
      <tp t="s">
        <v>USD-KRW</v>
        <stp/>
        <stp>YahooFinanceCurrencies</stp>
        <stp>USDKRW=X</stp>
        <stp>Symbol3</stp>
        <tr r="T15" s="4"/>
      </tp>
      <tp t="s">
        <v>USD/KRW</v>
        <stp/>
        <stp>YahooFinanceCurrencies</stp>
        <stp>USDKRW=X</stp>
        <stp>Symbol2</stp>
        <tr r="S15" s="4"/>
      </tp>
      <tp t="s">
        <v>USDKRW=X</v>
        <stp/>
        <stp>YahooFinanceCurrencies</stp>
        <stp>USDKRW=X</stp>
        <stp>Symbol5</stp>
        <tr r="V15" s="4"/>
      </tp>
      <tp t="s">
        <v>USD_KRW</v>
        <stp/>
        <stp>YahooFinanceCurrencies</stp>
        <stp>USDKRW=X</stp>
        <stp>Symbol4</stp>
        <tr r="U15" s="4"/>
      </tp>
      <tp>
        <v>45799</v>
        <stp/>
        <stp>YahooFinanceCurrencies</stp>
        <stp>AUDUSD=X</stp>
        <stp>rtd_LastUpdateDate</stp>
        <tr r="P7" s="3"/>
      </tp>
      <tp>
        <v>0.56582175925925926</v>
        <stp/>
        <stp>YahooFinanceCurrencies</stp>
        <stp>NZDUSD=X</stp>
        <stp>LastTradeTime</stp>
        <tr r="E8" s="3"/>
      </tp>
      <tp>
        <v>0.56696759259259255</v>
        <stp/>
        <stp>YahooFinanceCurrencies</stp>
        <stp>AUDUSD=X</stp>
        <stp>LastTradeTime</stp>
        <tr r="E7" s="3"/>
      </tp>
      <tp>
        <v>0.5665162037037037</v>
        <stp/>
        <stp>YahooFinanceCurrencies</stp>
        <stp>EURUSD=X</stp>
        <stp>LastTradeTime</stp>
        <tr r="E4" s="3"/>
      </tp>
      <tp>
        <v>0.5665162037037037</v>
        <stp/>
        <stp>YahooFinanceCurrencies</stp>
        <stp>GBPUSD=X</stp>
        <stp>LastTradeTime</stp>
        <tr r="E5" s="3"/>
      </tp>
      <tp>
        <v>3.1674214999999999E-3</v>
        <stp/>
        <stp>YahooFinanceCurrencies</stp>
        <stp>USDMXN=X</stp>
        <stp>Change%</stp>
        <tr r="G20" s="4"/>
      </tp>
      <tp t="s">
        <v>GBPUSD=X</v>
        <stp/>
        <stp>YahooFinanceCurrencies</stp>
        <stp>GBPUSD=X</stp>
        <stp>Symbol5</stp>
        <tr r="V8" s="4"/>
      </tp>
      <tp t="s">
        <v>GBP_USD</v>
        <stp/>
        <stp>YahooFinanceCurrencies</stp>
        <stp>GBPUSD=X</stp>
        <stp>Symbol4</stp>
        <tr r="U8" s="4"/>
      </tp>
      <tp t="s">
        <v>GBP-USD</v>
        <stp/>
        <stp>YahooFinanceCurrencies</stp>
        <stp>GBPUSD=X</stp>
        <stp>Symbol3</stp>
        <tr r="T8" s="4"/>
      </tp>
      <tp t="s">
        <v>GBP/USD</v>
        <stp/>
        <stp>YahooFinanceCurrencies</stp>
        <stp>GBPUSD=X</stp>
        <stp>Symbol2</stp>
        <tr r="S8" s="4"/>
      </tp>
      <tp t="s">
        <v>GBPUSD</v>
        <stp/>
        <stp>YahooFinanceCurrencies</stp>
        <stp>GBPUSD=X</stp>
        <stp>Symbol1</stp>
        <tr r="R8" s="4"/>
      </tp>
      <tp>
        <v>45799</v>
        <stp/>
        <stp>YahooFinanceCurrencies</stp>
        <stp>USDSEK=X</stp>
        <stp>rtd_LastUpdateDate</stp>
        <tr r="P11" s="3"/>
      </tp>
      <tp>
        <v>5.9695655000000002E-3</v>
        <stp/>
        <stp>YahooFinanceCurrencies</stp>
        <stp>USDBRL=X</stp>
        <stp>Change%</stp>
        <tr r="G19" s="4"/>
      </tp>
      <tp>
        <v>5.6787999999999998</v>
        <stp/>
        <stp>YahooFinanceCurrencies</stp>
        <stp>USDBRL=X</stp>
        <stp>Price</stp>
        <tr r="E19" s="4"/>
      </tp>
      <tp>
        <v>1.4072392999999999E-3</v>
        <stp/>
        <stp>YahooFinanceCurrencies</stp>
        <stp>USDCAD=X</stp>
        <stp>PercentChange</stp>
        <tr r="M9" s="4"/>
      </tp>
      <tp>
        <v>3.1458485000000003E-3</v>
        <stp/>
        <stp>YahooFinanceCurrencies</stp>
        <stp>USDSEK=X</stp>
        <stp>Change%</stp>
        <tr r="G14" s="4"/>
      </tp>
      <tp>
        <v>3.1941879999999997E-4</v>
        <stp/>
        <stp>YahooFinanceCurrencies</stp>
        <stp>USDCNY=X</stp>
        <stp>PercentChange</stp>
        <tr r="M11" s="4"/>
      </tp>
      <tp>
        <v>1.8419510000000001E-3</v>
        <stp/>
        <stp>YahooFinanceCurrencies</stp>
        <stp>USDCHF=X</stp>
        <stp>PercentChange</stp>
        <tr r="M12" s="4"/>
      </tp>
      <tp>
        <v>1.3440137000000001</v>
        <stp/>
        <stp>YahooFinanceCurrencies</stp>
        <stp>GBPUSD=X</stp>
        <stp>High</stp>
        <tr r="L5" s="3"/>
      </tp>
      <tp>
        <v>0.82672000000000001</v>
        <stp/>
        <stp>YahooFinanceCurrencies</stp>
        <stp>USDCHF=X</stp>
        <stp>Price</stp>
        <tr r="E12" s="4"/>
      </tp>
      <tp>
        <v>7.2037000000000004</v>
        <stp/>
        <stp>YahooFinanceCurrencies</stp>
        <stp>USDCNY=X</stp>
        <stp>Price</stp>
        <tr r="E11" s="4"/>
      </tp>
      <tp>
        <v>1.3876500000000001</v>
        <stp/>
        <stp>YahooFinanceCurrencies</stp>
        <stp>USDCAD=X</stp>
        <stp>Price</stp>
        <tr r="E9" s="4"/>
      </tp>
      <tp>
        <v>45799</v>
        <stp/>
        <stp>YahooFinanceCurrencies</stp>
        <stp>EURUSD=X</stp>
        <stp>rtd_LastUpdateDate</stp>
        <tr r="P4" s="3"/>
      </tp>
      <tp>
        <v>5.9695655000000002E-3</v>
        <stp/>
        <stp>YahooFinanceCurrencies</stp>
        <stp>USDBRL=X</stp>
        <stp>PercentChange</stp>
        <tr r="M19" s="4"/>
      </tp>
      <tp t="s">
        <v>USD-INR</v>
        <stp/>
        <stp>YahooFinanceCurrencies</stp>
        <stp>USDINR=X</stp>
        <stp>Symbol3</stp>
        <tr r="T18" s="4"/>
      </tp>
      <tp t="s">
        <v>USD/INR</v>
        <stp/>
        <stp>YahooFinanceCurrencies</stp>
        <stp>USDINR=X</stp>
        <stp>Symbol2</stp>
        <tr r="S18" s="4"/>
      </tp>
      <tp t="s">
        <v>USDINR</v>
        <stp/>
        <stp>YahooFinanceCurrencies</stp>
        <stp>USDINR=X</stp>
        <stp>Symbol1</stp>
        <tr r="R18" s="4"/>
      </tp>
      <tp t="s">
        <v>USDINR=X</v>
        <stp/>
        <stp>YahooFinanceCurrencies</stp>
        <stp>USDINR=X</stp>
        <stp>Symbol5</stp>
        <tr r="V18" s="4"/>
      </tp>
      <tp t="s">
        <v>USD_INR</v>
        <stp/>
        <stp>YahooFinanceCurrencies</stp>
        <stp>USDINR=X</stp>
        <stp>Symbol4</stp>
        <tr r="U18" s="4"/>
      </tp>
      <tp t="s">
        <v>USDZAR</v>
        <stp/>
        <stp>YahooFinanceCurrencies</stp>
        <stp>USDZAR=X</stp>
        <stp>Symbol1</stp>
        <tr r="R17" s="4"/>
      </tp>
      <tp t="s">
        <v>USD/ZAR</v>
        <stp/>
        <stp>YahooFinanceCurrencies</stp>
        <stp>USDZAR=X</stp>
        <stp>Symbol2</stp>
        <tr r="S17" s="4"/>
      </tp>
      <tp t="s">
        <v>USD-ZAR</v>
        <stp/>
        <stp>YahooFinanceCurrencies</stp>
        <stp>USDZAR=X</stp>
        <stp>Symbol3</stp>
        <tr r="T17" s="4"/>
      </tp>
      <tp t="s">
        <v>USD_ZAR</v>
        <stp/>
        <stp>YahooFinanceCurrencies</stp>
        <stp>USDZAR=X</stp>
        <stp>Symbol4</stp>
        <tr r="U17" s="4"/>
      </tp>
      <tp t="s">
        <v>USDZAR=X</v>
        <stp/>
        <stp>YahooFinanceCurrencies</stp>
        <stp>USDZAR=X</stp>
        <stp>Symbol5</stp>
        <tr r="V17" s="4"/>
      </tp>
      <tp>
        <v>0.35876847222222225</v>
        <stp/>
        <stp>YahooFinanceCurrencies</stp>
        <stp>NZDUSD=X</stp>
        <stp>rtd_LastUpdateTime</stp>
        <tr r="Q8" s="3"/>
      </tp>
      <tp>
        <v>0.35877574074074076</v>
        <stp/>
        <stp>YahooFinanceCurrencies</stp>
        <stp>USDCHF=X</stp>
        <stp>rtd_LastUpdateTime</stp>
        <tr r="Q10" s="3"/>
      </tp>
      <tp>
        <v>2.3627889999999997E-3</v>
        <stp/>
        <stp>YahooFinanceCurrencies</stp>
        <stp>USDAUD=X</stp>
        <stp>PercentChange</stp>
        <tr r="M10" s="4"/>
      </tp>
      <tp>
        <v>1.1348161999999999</v>
        <stp/>
        <stp>YahooFinanceCurrencies</stp>
        <stp>EURUSD=X</stp>
        <stp>High</stp>
        <tr r="L4" s="3"/>
      </tp>
      <tp>
        <v>45799</v>
        <stp/>
        <stp>YahooFinanceCurrencies</stp>
        <stp>GBPUSD=X</stp>
        <stp>rtd_LastUpdateDate</stp>
        <tr r="P5" s="3"/>
      </tp>
      <tp>
        <v>45799</v>
        <stp/>
        <stp>YahooFinanceCurrencies</stp>
        <stp>USDCAD=X</stp>
        <stp>rtd_LastUpdateDate</stp>
        <tr r="P6" s="3"/>
      </tp>
      <tp>
        <v>0.56702546296296297</v>
        <stp/>
        <stp>YahooFinanceCurrencies</stp>
        <stp>USDSEK=X</stp>
        <stp>LastTradeTime</stp>
        <tr r="E11" s="3"/>
      </tp>
      <tp>
        <v>1.5572699999999999</v>
        <stp/>
        <stp>YahooFinanceCurrencies</stp>
        <stp>USDAUD=X</stp>
        <stp>Price</stp>
        <tr r="E10" s="4"/>
      </tp>
      <tp>
        <v>45799</v>
        <stp/>
        <stp>YahooFinanceCurrencies</stp>
        <stp>AUDUSD=X</stp>
        <stp>LastTradeDate</stp>
        <tr r="D7" s="3"/>
      </tp>
      <tp>
        <v>45799</v>
        <stp/>
        <stp>YahooFinanceCurrencies</stp>
        <stp>EURUSD=X</stp>
        <stp>LastTradeDate</stp>
        <tr r="D4" s="3"/>
      </tp>
      <tp>
        <v>45799</v>
        <stp/>
        <stp>YahooFinanceCurrencies</stp>
        <stp>GBPUSD=X</stp>
        <stp>LastTradeDate</stp>
        <tr r="D5" s="3"/>
      </tp>
      <tp>
        <v>0.35870162037037034</v>
        <stp/>
        <stp>YahooFinanceCurrencies</stp>
        <stp>AUDUSD=X</stp>
        <stp>rtd_LastUpdateTime</stp>
        <tr r="Q7" s="3"/>
      </tp>
      <tp>
        <v>45799</v>
        <stp/>
        <stp>YahooFinanceCurrencies</stp>
        <stp>NZDUSD=X</stp>
        <stp>LastTradeDate</stp>
        <tr r="D8" s="3"/>
      </tp>
      <tp>
        <v>1.8419510000000001E-3</v>
        <stp/>
        <stp>YahooFinanceCurrencies</stp>
        <stp>USDCHF=X</stp>
        <stp>Change%</stp>
        <tr r="G12" s="4"/>
      </tp>
      <tp>
        <v>0</v>
        <stp/>
        <stp>YahooFinanceCurrencies</stp>
        <stp>USDCAD=X</stp>
        <stp>rtd_LastError</stp>
        <tr r="M6" s="3"/>
      </tp>
      <tp>
        <v>0</v>
        <stp/>
        <stp>YahooFinanceCurrencies</stp>
        <stp>USDCHF=X</stp>
        <stp>rtd_LastError</stp>
        <tr r="M10" s="3"/>
      </tp>
      <tp>
        <v>9.5721699999999998</v>
        <stp/>
        <stp>YahooFinanceCurrencies</stp>
        <stp>USDSEK=X</stp>
        <stp>Open</stp>
        <tr r="J11" s="3"/>
      </tp>
      <tp>
        <v>0.64362490000000006</v>
        <stp/>
        <stp>YahooFinanceCurrencies</stp>
        <stp>AUDUSD=X</stp>
        <stp>Open</stp>
        <tr r="J7" s="3"/>
      </tp>
      <tp>
        <v>0.59389479999999994</v>
        <stp/>
        <stp>YahooFinanceCurrencies</stp>
        <stp>NZDUSD=X</stp>
        <stp>Open</stp>
        <tr r="J8" s="3"/>
      </tp>
      <tp>
        <v>143.61199999999999</v>
        <stp/>
        <stp>YahooFinanceCurrencies</stp>
        <stp>USDJPY=X</stp>
        <stp>Open</stp>
        <tr r="J9" s="3"/>
      </tp>
      <tp>
        <v>1.3858999999999999</v>
        <stp/>
        <stp>YahooFinanceCurrencies</stp>
        <stp>USDCAD=X</stp>
        <stp>Open</stp>
        <tr r="J6" s="3"/>
      </tp>
      <tp>
        <v>0.82515000000000005</v>
        <stp/>
        <stp>YahooFinanceCurrencies</stp>
        <stp>USDCHF=X</stp>
        <stp>Open</stp>
        <tr r="J10" s="3"/>
      </tp>
      <tp>
        <v>3.1674214999999999E-3</v>
        <stp/>
        <stp>YahooFinanceCurrencies</stp>
        <stp>USDMXN=X</stp>
        <stp>PercentChange</stp>
        <tr r="M20" s="4"/>
      </tp>
      <tp>
        <v>0.3587109722222222</v>
        <stp/>
        <stp>YahooFinanceCurrencies</stp>
        <stp>USDSEK=X</stp>
        <stp>rtd_LastUpdateTime</stp>
        <tr r="Q11" s="3"/>
      </tp>
      <tp>
        <v>19.428999999999998</v>
        <stp/>
        <stp>YahooFinanceCurrencies</stp>
        <stp>USDMXN=X</stp>
        <stp>Price</stp>
        <tr r="E20" s="4"/>
      </tp>
      <tp>
        <v>-5.3799999999999996E-4</v>
        <stp/>
        <stp>YahooFinanceCurrencies</stp>
        <stp>USDHKD=X</stp>
        <stp>Change%</stp>
        <tr r="G13" s="4"/>
      </tp>
      <tp>
        <v>1.4072392999999999E-3</v>
        <stp/>
        <stp>YahooFinanceCurrencies</stp>
        <stp>USDCAD=X</stp>
        <stp>Change%</stp>
        <tr r="G9" s="4"/>
      </tp>
      <tp>
        <v>2.3627889999999997E-3</v>
        <stp/>
        <stp>YahooFinanceCurrencies</stp>
        <stp>USDAUD=X</stp>
        <stp>Change%</stp>
        <tr r="G10" s="4"/>
      </tp>
      <tp>
        <v>143.44900000000001</v>
        <stp/>
        <stp>YahooFinanceCurrencies</stp>
        <stp>USDJPY=X</stp>
        <stp>Price</stp>
        <tr r="E7" s="4"/>
      </tp>
      <tp>
        <v>5.0892925000000002E-3</v>
        <stp/>
        <stp>YahooFinanceCurrencies</stp>
        <stp>USDKRW=X</stp>
        <stp>PercentChange</stp>
        <tr r="M15" s="4"/>
      </tp>
      <tp t="s">
        <v>GBP/USD</v>
        <stp/>
        <stp>YahooFinanceCurrencies</stp>
        <stp>GBPUSD=X</stp>
        <stp>Name</stp>
        <tr r="C8" s="4"/>
      </tp>
      <tp>
        <v>1.3415436000000001</v>
        <stp/>
        <stp>YahooFinanceCurrencies</stp>
        <stp>GBPUSD=X</stp>
        <stp>Last</stp>
        <tr r="K8" s="4"/>
        <tr r="G5" s="3"/>
      </tp>
      <tp>
        <v>0.35871839120370369</v>
        <stp/>
        <stp>YahooFinanceCurrencies</stp>
        <stp>EURUSD=X</stp>
        <stp>rtd_LastUpdateTime</stp>
        <tr r="Q4" s="3"/>
      </tp>
      <tp>
        <v>1380.83</v>
        <stp/>
        <stp>YahooFinanceCurrencies</stp>
        <stp>USDKRW=X</stp>
        <stp>Price</stp>
        <tr r="E15" s="4"/>
      </tp>
      <tp>
        <v>-5.6499999999999996E-4</v>
        <stp/>
        <stp>YahooFinanceCurrencies</stp>
        <stp>USDRUB=X</stp>
        <stp>Change%</stp>
        <tr r="G16" s="4"/>
      </tp>
      <tp>
        <v>-2.3744807000000002E-3</v>
        <stp/>
        <stp>YahooFinanceCurrencies</stp>
        <stp>EURUSD=X</stp>
        <stp>Change%</stp>
        <tr r="G6" s="4"/>
      </tp>
      <tp>
        <v>-1.0789999999999999E-3</v>
        <stp/>
        <stp>YahooFinanceCurrencies</stp>
        <stp>USDJPY=X</stp>
        <stp>PercentChange</stp>
        <tr r="M7" s="4"/>
      </tp>
      <tp>
        <v>7.8256899999999998</v>
        <stp/>
        <stp>YahooFinanceCurrencies</stp>
        <stp>USDHKD=X</stp>
        <stp>Price</stp>
        <tr r="E13" s="4"/>
      </tp>
      <tp>
        <v>45799</v>
        <stp/>
        <stp>YahooFinanceCurrencies</stp>
        <stp>USDCHF=X</stp>
        <stp>rtd_LastUpdateDate</stp>
        <tr r="P10" s="3"/>
      </tp>
      <tp>
        <v>45799</v>
        <stp/>
        <stp>YahooFinanceCurrencies</stp>
        <stp>NZDUSD=X</stp>
        <stp>rtd_LastUpdateDate</stp>
        <tr r="P8" s="3"/>
      </tp>
      <tp>
        <v>4.2424261999999997E-3</v>
        <stp/>
        <stp>YahooFinanceCurrencies</stp>
        <stp>USDINR=X</stp>
        <stp>PercentChange</stp>
        <tr r="M18" s="4"/>
      </tp>
      <tp t="s">
        <v>USDCNY</v>
        <stp/>
        <stp>YahooFinanceCurrencies</stp>
        <stp>USDCNY=X</stp>
        <stp>Symbol1</stp>
        <tr r="R11" s="4"/>
      </tp>
      <tp t="s">
        <v>USD-CNY</v>
        <stp/>
        <stp>YahooFinanceCurrencies</stp>
        <stp>USDCNY=X</stp>
        <stp>Symbol3</stp>
        <tr r="T11" s="4"/>
      </tp>
      <tp t="s">
        <v>USD/CNY</v>
        <stp/>
        <stp>YahooFinanceCurrencies</stp>
        <stp>USDCNY=X</stp>
        <stp>Symbol2</stp>
        <tr r="S11" s="4"/>
      </tp>
      <tp t="s">
        <v>USDCNY=X</v>
        <stp/>
        <stp>YahooFinanceCurrencies</stp>
        <stp>USDCNY=X</stp>
        <stp>Symbol5</stp>
        <tr r="V11" s="4"/>
      </tp>
      <tp t="s">
        <v>USD_CNY</v>
        <stp/>
        <stp>YahooFinanceCurrencies</stp>
        <stp>USDCNY=X</stp>
        <stp>Symbol4</stp>
        <tr r="U11" s="4"/>
      </tp>
      <tp t="s">
        <v>USDJPY</v>
        <stp/>
        <stp>YahooFinanceCurrencies</stp>
        <stp>USDJPY=X</stp>
        <stp>Symbol1</stp>
        <tr r="R7" s="4"/>
      </tp>
      <tp t="s">
        <v>USD/JPY</v>
        <stp/>
        <stp>YahooFinanceCurrencies</stp>
        <stp>USDJPY=X</stp>
        <stp>Symbol2</stp>
        <tr r="S7" s="4"/>
      </tp>
      <tp t="s">
        <v>USD-JPY</v>
        <stp/>
        <stp>YahooFinanceCurrencies</stp>
        <stp>USDJPY=X</stp>
        <stp>Symbol3</stp>
        <tr r="T7" s="4"/>
      </tp>
      <tp t="s">
        <v>USD_JPY</v>
        <stp/>
        <stp>YahooFinanceCurrencies</stp>
        <stp>USDJPY=X</stp>
        <stp>Symbol4</stp>
        <tr r="U7" s="4"/>
      </tp>
      <tp t="s">
        <v>USDJPY=X</v>
        <stp/>
        <stp>YahooFinanceCurrencies</stp>
        <stp>USDJPY=X</stp>
        <stp>Symbol5</stp>
        <tr r="V7" s="4"/>
      </tp>
      <tp t="s">
        <v>EUR/USD</v>
        <stp/>
        <stp>YahooFinanceCurrencies</stp>
        <stp>EURUSD=X</stp>
        <stp>Name</stp>
        <tr r="C6" s="4"/>
      </tp>
      <tp>
        <v>1.1304544000000001</v>
        <stp/>
        <stp>YahooFinanceCurrencies</stp>
        <stp>EURUSD=X</stp>
        <stp>Last</stp>
        <tr r="K6" s="4"/>
        <tr r="G4" s="3"/>
      </tp>
      <tp>
        <v>45799</v>
        <stp/>
        <stp>YahooFinanceCurrencies</stp>
        <stp>USDSEK=X</stp>
        <stp>LastTradeDate</stp>
        <tr r="D11" s="3"/>
      </tp>
      <tp>
        <v>85.933000000000007</v>
        <stp/>
        <stp>YahooFinanceCurrencies</stp>
        <stp>USDINR=X</stp>
        <stp>Price</stp>
        <tr r="E18" s="4"/>
      </tp>
      <tp>
        <v>0.3587400925925926</v>
        <stp/>
        <stp>YahooFinanceCurrencies</stp>
        <stp>USDCAD=X</stp>
        <stp>rtd_LastUpdateTime</stp>
        <tr r="Q6" s="3"/>
      </tp>
      <tp>
        <v>0.35872567129629629</v>
        <stp/>
        <stp>YahooFinanceCurrencies</stp>
        <stp>GBPUSD=X</stp>
        <stp>rtd_LastUpdateTime</stp>
        <tr r="Q5" s="3"/>
      </tp>
      <tp>
        <v>-5.3799999999999996E-4</v>
        <stp/>
        <stp>YahooFinanceCurrencies</stp>
        <stp>USDHKD=X</stp>
        <stp>PercentChange</stp>
        <tr r="M13" s="4"/>
      </tp>
      <tp>
        <v>16.613900000000001</v>
        <stp/>
        <stp>YahooFinanceCurrencies</stp>
        <stp>USDMXN=X</stp>
        <stp>YearLow</stp>
        <tr r="O20" s="4"/>
      </tp>
      <tp>
        <v>3.1458485000000003E-3</v>
        <stp/>
        <stp>YahooFinanceCurrencies</stp>
        <stp>USDSEK=X</stp>
        <stp>ChangeInPercent</stp>
        <tr r="I11" s="3"/>
      </tp>
      <tp>
        <v>0.91993999999999998</v>
        <stp/>
        <stp>YahooFinanceCurrencies</stp>
        <stp>USDCHF=X</stp>
        <stp>52WeekHigh</stp>
        <tr r="H12" s="4"/>
      </tp>
      <tp>
        <v>5.1054909999999998</v>
        <stp/>
        <stp>YahooFinanceCurrencies</stp>
        <stp>USDBRL=X</stp>
        <stp>YearLow</stp>
        <tr r="O19" s="4"/>
      </tp>
      <tp t="s">
        <v/>
        <stp/>
        <stp>YahooFinanceCurrencies</stp>
        <stp>USDSEK=X</stp>
        <stp>rtd_LastMessage</stp>
        <tr r="N11" s="3"/>
        <tr r="X14" s="4"/>
      </tp>
      <tp>
        <v>7.8330599999999997</v>
        <stp/>
        <stp>YahooFinanceCurrencies</stp>
        <stp>USDHKD=X</stp>
        <stp>52WeekHigh</stp>
        <tr r="H13" s="4"/>
      </tp>
      <tp t="s">
        <v/>
        <stp/>
        <stp>YahooFinanceCurrencies</stp>
        <stp>NZDUSD=X</stp>
        <stp>rtd_LastMessage</stp>
        <tr r="N8" s="3"/>
      </tp>
      <tp>
        <v>8.98231</v>
        <stp/>
        <stp>YahooFinanceCurrencies</stp>
        <stp>USDSEK=X</stp>
        <stp>YearLow</stp>
        <tr r="O14" s="4"/>
      </tp>
      <tp t="s">
        <v/>
        <stp/>
        <stp>YahooFinanceCurrencies</stp>
        <stp>USDBRL=X</stp>
        <stp>rtd_LastMessage</stp>
        <tr r="X19" s="4"/>
      </tp>
      <tp>
        <v>-5.021551E-3</v>
        <stp/>
        <stp>YahooFinanceCurrencies</stp>
        <stp>NZDUSD=X</stp>
        <stp>ChangeInPercent</stp>
        <tr r="I8" s="3"/>
      </tp>
      <tp t="s">
        <v/>
        <stp/>
        <stp>YahooFinanceCurrencies</stp>
        <stp>USDMXN=X</stp>
        <stp>rtd_LastMessage</stp>
        <tr r="X20" s="4"/>
      </tp>
      <tp>
        <v>7.35</v>
        <stp/>
        <stp>YahooFinanceCurrencies</stp>
        <stp>USDCNY=X</stp>
        <stp>52WeekHigh</stp>
        <tr r="H11" s="4"/>
      </tp>
      <tp>
        <v>88.071299999999994</v>
        <stp/>
        <stp>YahooFinanceCurrencies</stp>
        <stp>USDINR=X</stp>
        <stp>52WeekHigh</stp>
        <tr r="H18" s="4"/>
      </tp>
      <tp>
        <v>0.80671999999999999</v>
        <stp/>
        <stp>YahooFinanceCurrencies</stp>
        <stp>USDCHF=X</stp>
        <stp>YearLow</stp>
        <tr r="O12" s="4"/>
      </tp>
      <tp>
        <v>-2.3572192999999999E-3</v>
        <stp/>
        <stp>YahooFinanceCurrencies</stp>
        <stp>AUDUSD=X</stp>
        <stp>ChangeInPercent</stp>
        <tr r="I7" s="3"/>
      </tp>
      <tp>
        <v>-2.3744807000000002E-3</v>
        <stp/>
        <stp>YahooFinanceCurrencies</stp>
        <stp>EURUSD=X</stp>
        <stp>ChangeInPercent</stp>
        <tr r="I4" s="3"/>
      </tp>
      <tp>
        <v>1.4791000000000001</v>
        <stp/>
        <stp>YahooFinanceCurrencies</stp>
        <stp>USDCAD=X</stp>
        <stp>52WeekHigh</stp>
        <tr r="H9" s="4"/>
      </tp>
      <tp>
        <v>1.3468013000000001</v>
        <stp/>
        <stp>YahooFinanceCurrencies</stp>
        <stp>GBPUSD=X</stp>
        <stp>52WeekHigh</stp>
        <tr r="H8" s="4"/>
      </tp>
      <tp>
        <v>19.9285</v>
        <stp/>
        <stp>YahooFinanceCurrencies</stp>
        <stp>USDZAR=X</stp>
        <stp>52WeekHigh</stp>
        <tr r="H17" s="4"/>
      </tp>
      <tp>
        <v>7.7184799999999996</v>
        <stp/>
        <stp>YahooFinanceCurrencies</stp>
        <stp>USDHKD=X</stp>
        <stp>YearLow</stp>
        <tr r="O13" s="4"/>
      </tp>
      <tp>
        <v>1.4406939999999999</v>
        <stp/>
        <stp>YahooFinanceCurrencies</stp>
        <stp>USDAUD=X</stp>
        <stp>YearLow</stp>
        <tr r="O10" s="4"/>
      </tp>
      <tp>
        <v>1.3419000000000001</v>
        <stp/>
        <stp>YahooFinanceCurrencies</stp>
        <stp>USDCAD=X</stp>
        <stp>YearLow</stp>
        <tr r="O9" s="4"/>
      </tp>
      <tp>
        <v>1.1546544000000001</v>
        <stp/>
        <stp>YahooFinanceCurrencies</stp>
        <stp>EURUSD=X</stp>
        <stp>52WeekHigh</stp>
        <tr r="H6" s="4"/>
      </tp>
      <tp t="s">
        <v/>
        <stp/>
        <stp>YahooFinanceCurrencies</stp>
        <stp>EURUSD=X</stp>
        <stp>rtd_LastMessage</stp>
        <tr r="N4" s="3"/>
        <tr r="X6" s="4"/>
      </tp>
      <tp t="s">
        <v/>
        <stp/>
        <stp>YahooFinanceCurrencies</stp>
        <stp>AUDUSD=X</stp>
        <stp>rtd_LastMessage</stp>
        <tr r="N7" s="3"/>
      </tp>
      <tp t="s">
        <v/>
        <stp/>
        <stp>YahooFinanceCurrencies</stp>
        <stp>USDRUB=X</stp>
        <stp>rtd_LastMessage</stp>
        <tr r="X16" s="4"/>
      </tp>
      <tp>
        <v>79.2</v>
        <stp/>
        <stp>YahooFinanceCurrencies</stp>
        <stp>USDRUB=X</stp>
        <stp>YearLow</stp>
        <tr r="O16" s="4"/>
      </tp>
      <tp>
        <v>1.8419510000000001E-3</v>
        <stp/>
        <stp>YahooFinanceCurrencies</stp>
        <stp>USDCHF=X</stp>
        <stp>ChangeInPercent</stp>
        <tr r="I10" s="3"/>
      </tp>
      <tp>
        <v>1.0183818</v>
        <stp/>
        <stp>YahooFinanceCurrencies</stp>
        <stp>EURUSD=X</stp>
        <stp>YearLow</stp>
        <tr r="O6" s="4"/>
      </tp>
      <tp>
        <v>11.313650000000001</v>
        <stp/>
        <stp>YahooFinanceCurrencies</stp>
        <stp>USDSEK=X</stp>
        <stp>52WeekHigh</stp>
        <tr r="H14" s="4"/>
      </tp>
      <tp t="s">
        <v/>
        <stp/>
        <stp>YahooFinanceCurrencies</stp>
        <stp>USDHKD=X</stp>
        <stp>rtd_LastMessage</stp>
        <tr r="X13" s="4"/>
      </tp>
      <tp t="s">
        <v/>
        <stp/>
        <stp>YahooFinanceCurrencies</stp>
        <stp>USDCAD=X</stp>
        <stp>rtd_LastMessage</stp>
        <tr r="N6" s="3"/>
        <tr r="X9" s="4"/>
      </tp>
      <tp t="s">
        <v/>
        <stp/>
        <stp>YahooFinanceCurrencies</stp>
        <stp>USDAUD=X</stp>
        <stp>rtd_LastMessage</stp>
        <tr r="X10" s="4"/>
      </tp>
      <tp>
        <v>1.4072392999999999E-3</v>
        <stp/>
        <stp>YahooFinanceCurrencies</stp>
        <stp>USDCAD=X</stp>
        <stp>ChangeInPercent</stp>
        <tr r="I6" s="3"/>
      </tp>
      <tp t="s">
        <v/>
        <stp/>
        <stp>YahooFinanceCurrencies</stp>
        <stp>USDCHF=X</stp>
        <stp>rtd_LastMessage</stp>
        <tr r="N10" s="3"/>
        <tr r="X12" s="4"/>
      </tp>
      <tp t="s">
        <v/>
        <stp/>
        <stp>YahooFinanceCurrencies</stp>
        <stp>USDJPY=X</stp>
        <stp>rtd_LastMessage</stp>
        <tr r="X7" s="4"/>
        <tr r="N9" s="3"/>
      </tp>
      <tp t="s">
        <v/>
        <stp/>
        <stp>YahooFinanceCurrencies</stp>
        <stp>USDCNY=X</stp>
        <stp>rtd_LastMessage</stp>
        <tr r="X11" s="4"/>
      </tp>
    </main>
    <main first="market.rtd">
      <tp>
        <v>21.28773</v>
        <stp/>
        <stp>YahooFinanceCurrencies</stp>
        <stp>USDMXN=X</stp>
        <stp>52WeekHigh</stp>
        <tr r="H20" s="4"/>
      </tp>
      <tp>
        <v>-1.0789999999999999E-3</v>
        <stp/>
        <stp>YahooFinanceCurrencies</stp>
        <stp>USDJPY=X</stp>
        <stp>ChangeInPercent</stp>
        <tr r="I9" s="3"/>
      </tp>
      <tp>
        <v>139.578</v>
        <stp/>
        <stp>YahooFinanceCurrencies</stp>
        <stp>USDJPY=X</stp>
        <stp>YearLow</stp>
        <tr r="O7" s="4"/>
      </tp>
      <tp>
        <v>7.0061</v>
        <stp/>
        <stp>YahooFinanceCurrencies</stp>
        <stp>USDCNY=X</stp>
        <stp>YearLow</stp>
        <tr r="O11" s="4"/>
      </tp>
      <tp>
        <v>1302.8</v>
        <stp/>
        <stp>YahooFinanceCurrencies</stp>
        <stp>USDKRW=X</stp>
        <stp>YearLow</stp>
        <tr r="O15" s="4"/>
      </tp>
      <tp>
        <v>161.94200000000001</v>
        <stp/>
        <stp>YahooFinanceCurrencies</stp>
        <stp>USDJPY=X</stp>
        <stp>52WeekHigh</stp>
        <tr r="H7" s="4"/>
      </tp>
      <tp>
        <v>1.2101264</v>
        <stp/>
        <stp>YahooFinanceCurrencies</stp>
        <stp>GBPUSD=X</stp>
        <stp>YearLow</stp>
        <tr r="O8" s="4"/>
      </tp>
      <tp t="s">
        <v/>
        <stp/>
        <stp>YahooFinanceCurrencies</stp>
        <stp>USDZAR=X</stp>
        <stp>rtd_LastMessage</stp>
        <tr r="X17" s="4"/>
      </tp>
      <tp t="s">
        <v/>
        <stp/>
        <stp>YahooFinanceCurrencies</stp>
        <stp>USDINR=X</stp>
        <stp>rtd_LastMessage</stp>
        <tr r="X18" s="4"/>
      </tp>
      <tp>
        <v>6.4111000000000002</v>
        <stp/>
        <stp>YahooFinanceCurrencies</stp>
        <stp>USDBRL=X</stp>
        <stp>52WeekHigh</stp>
        <tr r="H19" s="4"/>
      </tp>
      <tp>
        <v>1487.04</v>
        <stp/>
        <stp>YahooFinanceCurrencies</stp>
        <stp>USDKRW=X</stp>
        <stp>52WeekHigh</stp>
        <tr r="H15" s="4"/>
      </tp>
      <tp>
        <v>72.967100000000002</v>
        <stp/>
        <stp>YahooFinanceCurrencies</stp>
        <stp>USDINR=X</stp>
        <stp>YearLow</stp>
        <tr r="O18" s="4"/>
      </tp>
      <tp>
        <v>14.86037</v>
        <stp/>
        <stp>YahooFinanceCurrencies</stp>
        <stp>USDZAR=X</stp>
        <stp>YearLow</stp>
        <tr r="O17" s="4"/>
      </tp>
      <tp t="s">
        <v/>
        <stp/>
        <stp>YahooFinanceCurrencies</stp>
        <stp>GBPUSD=X</stp>
        <stp>rtd_LastMessage</stp>
        <tr r="X8" s="4"/>
        <tr r="N5" s="3"/>
      </tp>
      <tp>
        <v>1.68831</v>
        <stp/>
        <stp>YahooFinanceCurrencies</stp>
        <stp>USDAUD=X</stp>
        <stp>52WeekHigh</stp>
        <tr r="H10" s="4"/>
      </tp>
      <tp>
        <v>114.999664</v>
        <stp/>
        <stp>YahooFinanceCurrencies</stp>
        <stp>USDRUB=X</stp>
        <stp>52WeekHigh</stp>
        <tr r="H16" s="4"/>
      </tp>
      <tp t="s">
        <v/>
        <stp/>
        <stp>YahooFinanceCurrencies</stp>
        <stp>USDKRW=X</stp>
        <stp>rtd_LastMessage</stp>
        <tr r="X15" s="4"/>
      </tp>
      <tp>
        <v>-3.8899999999999997E-4</v>
        <stp/>
        <stp>YahooFinanceCurrencies</stp>
        <stp>GBPUSD=X</stp>
        <stp>ChangeInPercent</stp>
        <tr r="I5" s="3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volatileDependencies" Target="volatileDependenci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24" displayName="Table24" ref="B3:Q11" totalsRowShown="0">
  <tableColumns count="16">
    <tableColumn id="1" xr3:uid="{00000000-0010-0000-0000-000001000000}" name="Symbol" dataDxfId="19"/>
    <tableColumn id="2" xr3:uid="{00000000-0010-0000-0000-000002000000}" name="LastTradeDateTime" dataDxfId="18">
      <calculatedColumnFormula>RTD("market.rtd",,"YahooFinanceCurrencies",Table24[[#This Row],[Symbol]],"LastTradeDateTime")</calculatedColumnFormula>
    </tableColumn>
    <tableColumn id="3" xr3:uid="{00000000-0010-0000-0000-000003000000}" name="LastTradeDate" dataDxfId="17">
      <calculatedColumnFormula>RTD("market.rtd",,"YahooFinanceCurrencies",Table24[[#This Row],[Symbol]],"LastTradeDate")</calculatedColumnFormula>
    </tableColumn>
    <tableColumn id="4" xr3:uid="{00000000-0010-0000-0000-000004000000}" name="LastTradeTime" dataDxfId="16">
      <calculatedColumnFormula>RTD("market.rtd",,"YahooFinanceCurrencies",Table24[[#This Row],[Symbol]],"LastTradeTime")</calculatedColumnFormula>
    </tableColumn>
    <tableColumn id="17" xr3:uid="{00000000-0010-0000-0000-000011000000}" name="LastTick" dataDxfId="15">
      <calculatedColumnFormula>RTD("market.rtd",,"YahooFinanceCurrencies",Table24[[#This Row],[Symbol]],"Last:tick")</calculatedColumnFormula>
    </tableColumn>
    <tableColumn id="5" xr3:uid="{00000000-0010-0000-0000-000005000000}" name="Last" dataDxfId="14">
      <calculatedColumnFormula>RTD("market.rtd",,"YahooFinanceCurrencies",Table24[[#This Row],[Symbol]],"Last")</calculatedColumnFormula>
    </tableColumn>
    <tableColumn id="6" xr3:uid="{00000000-0010-0000-0000-000006000000}" name="Change" dataDxfId="13">
      <calculatedColumnFormula>RTD("market.rtd",,"YahooFinanceCurrencies",Table24[[#This Row],[Symbol]],"Change")</calculatedColumnFormula>
    </tableColumn>
    <tableColumn id="7" xr3:uid="{00000000-0010-0000-0000-000007000000}" name="PercentChange" dataDxfId="12">
      <calculatedColumnFormula>RTD("market.rtd",,"YahooFinanceCurrencies",Table24[[#This Row],[Symbol]],"ChangeInPercent")</calculatedColumnFormula>
    </tableColumn>
    <tableColumn id="8" xr3:uid="{00000000-0010-0000-0000-000008000000}" name="Open" dataDxfId="11">
      <calculatedColumnFormula>RTD("market.rtd",,"YahooFinanceCurrencies",Table24[[#This Row],[Symbol]],"Open")</calculatedColumnFormula>
    </tableColumn>
    <tableColumn id="10" xr3:uid="{00000000-0010-0000-0000-00000A000000}" name="Low" dataDxfId="10">
      <calculatedColumnFormula>RTD("market.rtd",,"YahooFinanceCurrencies",Table24[[#This Row],[Symbol]],"Low")</calculatedColumnFormula>
    </tableColumn>
    <tableColumn id="9" xr3:uid="{00000000-0010-0000-0000-000009000000}" name="High" dataDxfId="9">
      <calculatedColumnFormula>RTD("market.rtd",,"YahooFinanceCurrencies",Table24[[#This Row],[Symbol]],"High")</calculatedColumnFormula>
    </tableColumn>
    <tableColumn id="12" xr3:uid="{00000000-0010-0000-0000-00000C000000}" name="rtd_LastError" dataDxfId="8">
      <calculatedColumnFormula>RTD("market.rtd",,"YahooFinanceCurrencies",Table24[[#This Row],[Symbol]],"rtd_LastError")</calculatedColumnFormula>
    </tableColumn>
    <tableColumn id="13" xr3:uid="{00000000-0010-0000-0000-00000D000000}" name="rtd_LastMessage" dataDxfId="7">
      <calculatedColumnFormula>RTD("market.rtd",,"YahooFinanceCurrencies",Table24[[#This Row],[Symbol]],"rtd_LastMessage")</calculatedColumnFormula>
    </tableColumn>
    <tableColumn id="14" xr3:uid="{00000000-0010-0000-0000-00000E000000}" name="rtd_LastUpdate" dataDxfId="6">
      <calculatedColumnFormula>RTD("market.rtd",,"YahooFinanceCurrencies",Table24[[#This Row],[Symbol]],"rtd_LastUpdate")</calculatedColumnFormula>
    </tableColumn>
    <tableColumn id="15" xr3:uid="{00000000-0010-0000-0000-00000F000000}" name="rtd_LastUpdateDate" dataDxfId="5">
      <calculatedColumnFormula>RTD("market.rtd",,"YahooFinanceCurrencies",Table24[[#This Row],[Symbol]],"rtd_LastUpdateDate")</calculatedColumnFormula>
    </tableColumn>
    <tableColumn id="16" xr3:uid="{00000000-0010-0000-0000-000010000000}" name="rtd_LastUpdateTime" dataDxfId="4">
      <calculatedColumnFormula>RTD("market.rtd",,"YahooFinanceCurrencies",Table24[[#This Row],[Symbol]],"rtd_LastUpdateTime")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B1:Q11"/>
  <sheetViews>
    <sheetView showGridLines="0" workbookViewId="0">
      <pane ySplit="3" topLeftCell="A4" activePane="bottomLeft" state="frozen"/>
      <selection activeCell="C36" sqref="C36"/>
      <selection pane="bottomLeft" activeCell="A4" sqref="A4"/>
    </sheetView>
  </sheetViews>
  <sheetFormatPr defaultRowHeight="15" x14ac:dyDescent="0.25"/>
  <cols>
    <col min="1" max="1" width="2.5703125" customWidth="1"/>
    <col min="2" max="2" width="11.42578125" customWidth="1"/>
    <col min="3" max="3" width="18.28515625" bestFit="1" customWidth="1"/>
    <col min="4" max="4" width="13.7109375" bestFit="1" customWidth="1"/>
    <col min="5" max="5" width="14" bestFit="1" customWidth="1"/>
    <col min="6" max="6" width="2.7109375" customWidth="1"/>
    <col min="7" max="7" width="10" customWidth="1"/>
    <col min="8" max="8" width="8.5703125" customWidth="1"/>
    <col min="9" max="9" width="14.5703125" bestFit="1" customWidth="1"/>
    <col min="10" max="10" width="8.5703125" bestFit="1" customWidth="1"/>
    <col min="12" max="12" width="8.5703125" bestFit="1" customWidth="1"/>
    <col min="13" max="13" width="12.28515625" bestFit="1" customWidth="1"/>
    <col min="14" max="14" width="16" bestFit="1" customWidth="1"/>
    <col min="15" max="15" width="17" customWidth="1"/>
    <col min="16" max="16" width="19" bestFit="1" customWidth="1"/>
    <col min="17" max="18" width="19.28515625" bestFit="1" customWidth="1"/>
  </cols>
  <sheetData>
    <row r="1" spans="2:17" x14ac:dyDescent="0.25">
      <c r="B1" t="s">
        <v>26</v>
      </c>
      <c r="H1" s="9" t="s">
        <v>42</v>
      </c>
    </row>
    <row r="3" spans="2:17" x14ac:dyDescent="0.25">
      <c r="B3" t="s">
        <v>0</v>
      </c>
      <c r="C3" t="s">
        <v>25</v>
      </c>
      <c r="D3" t="s">
        <v>1</v>
      </c>
      <c r="E3" t="s">
        <v>2</v>
      </c>
      <c r="F3" t="s">
        <v>3</v>
      </c>
      <c r="G3" t="s">
        <v>4</v>
      </c>
      <c r="H3" t="s">
        <v>5</v>
      </c>
      <c r="I3" t="s">
        <v>6</v>
      </c>
      <c r="J3" t="s">
        <v>7</v>
      </c>
      <c r="K3" t="s">
        <v>9</v>
      </c>
      <c r="L3" t="s">
        <v>8</v>
      </c>
      <c r="M3" t="s">
        <v>12</v>
      </c>
      <c r="N3" t="s">
        <v>13</v>
      </c>
      <c r="O3" t="s">
        <v>14</v>
      </c>
      <c r="P3" t="s">
        <v>15</v>
      </c>
      <c r="Q3" t="s">
        <v>16</v>
      </c>
    </row>
    <row r="4" spans="2:17" x14ac:dyDescent="0.25">
      <c r="B4" s="1" t="s">
        <v>17</v>
      </c>
      <c r="C4" s="6">
        <f>RTD("market.rtd",,"YahooFinanceCurrencies",Table24[[#This Row],[Symbol]],"LastTradeDateTime")</f>
        <v>45799.566516203704</v>
      </c>
      <c r="D4" s="2">
        <f>RTD("market.rtd",,"YahooFinanceCurrencies",Table24[[#This Row],[Symbol]],"LastTradeDate")</f>
        <v>45799</v>
      </c>
      <c r="E4" s="3">
        <f>RTD("market.rtd",,"YahooFinanceCurrencies",Table24[[#This Row],[Symbol]],"LastTradeTime")</f>
        <v>0.5665162037037037</v>
      </c>
      <c r="F4" s="4">
        <f>RTD("market.rtd",,"YahooFinanceCurrencies",Table24[[#This Row],[Symbol]],"Last:tick")</f>
        <v>1</v>
      </c>
      <c r="G4" s="7">
        <f>RTD("market.rtd",,"YahooFinanceCurrencies",Table24[[#This Row],[Symbol]],"Last")</f>
        <v>1.1304544000000001</v>
      </c>
      <c r="H4" s="8">
        <f>RTD("market.rtd",,"YahooFinanceCurrencies",Table24[[#This Row],[Symbol]],"Change")</f>
        <v>-2.7000000000000001E-3</v>
      </c>
      <c r="I4" s="5">
        <f>RTD("market.rtd",,"YahooFinanceCurrencies",Table24[[#This Row],[Symbol]],"ChangeInPercent")</f>
        <v>-2.3744807000000002E-3</v>
      </c>
      <c r="J4" s="7">
        <f>RTD("market.rtd",,"YahooFinanceCurrencies",Table24[[#This Row],[Symbol]],"Open")</f>
        <v>1.1332728999999999</v>
      </c>
      <c r="K4" s="7">
        <f>RTD("market.rtd",,"YahooFinanceCurrencies",Table24[[#This Row],[Symbol]],"Low")</f>
        <v>1.1294329999999999</v>
      </c>
      <c r="L4" s="7">
        <f>RTD("market.rtd",,"YahooFinanceCurrencies",Table24[[#This Row],[Symbol]],"High")</f>
        <v>1.1348161999999999</v>
      </c>
      <c r="M4">
        <f>RTD("market.rtd",,"YahooFinanceCurrencies",Table24[[#This Row],[Symbol]],"rtd_LastError")</f>
        <v>0</v>
      </c>
      <c r="N4" t="str">
        <f>RTD("market.rtd",,"YahooFinanceCurrencies",Table24[[#This Row],[Symbol]],"rtd_LastMessage")</f>
        <v/>
      </c>
      <c r="O4" s="6">
        <f>RTD("market.rtd",,"YahooFinanceCurrencies",Table24[[#This Row],[Symbol]],"rtd_LastUpdate")</f>
        <v>45799.358718391202</v>
      </c>
      <c r="P4" s="2">
        <f>RTD("market.rtd",,"YahooFinanceCurrencies",Table24[[#This Row],[Symbol]],"rtd_LastUpdateDate")</f>
        <v>45799</v>
      </c>
      <c r="Q4" s="3">
        <f>RTD("market.rtd",,"YahooFinanceCurrencies",Table24[[#This Row],[Symbol]],"rtd_LastUpdateTime")</f>
        <v>0.35871839120370369</v>
      </c>
    </row>
    <row r="5" spans="2:17" x14ac:dyDescent="0.25">
      <c r="B5" s="1" t="s">
        <v>18</v>
      </c>
      <c r="C5" s="6">
        <f>RTD("market.rtd",,"YahooFinanceCurrencies",Table24[[#This Row],[Symbol]],"LastTradeDateTime")</f>
        <v>45799.566516203704</v>
      </c>
      <c r="D5" s="2">
        <f>RTD("market.rtd",,"YahooFinanceCurrencies",Table24[[#This Row],[Symbol]],"LastTradeDate")</f>
        <v>45799</v>
      </c>
      <c r="E5" s="3">
        <f>RTD("market.rtd",,"YahooFinanceCurrencies",Table24[[#This Row],[Symbol]],"LastTradeTime")</f>
        <v>0.5665162037037037</v>
      </c>
      <c r="F5" s="4">
        <f>RTD("market.rtd",,"YahooFinanceCurrencies",Table24[[#This Row],[Symbol]],"Last:tick")</f>
        <v>1</v>
      </c>
      <c r="G5" s="7">
        <f>RTD("market.rtd",,"YahooFinanceCurrencies",Table24[[#This Row],[Symbol]],"Last")</f>
        <v>1.3415436000000001</v>
      </c>
      <c r="H5" s="8">
        <f>RTD("market.rtd",,"YahooFinanceCurrencies",Table24[[#This Row],[Symbol]],"Change")</f>
        <v>-5.0000000000000001E-4</v>
      </c>
      <c r="I5" s="5">
        <f>RTD("market.rtd",,"YahooFinanceCurrencies",Table24[[#This Row],[Symbol]],"ChangeInPercent")</f>
        <v>-3.8899999999999997E-4</v>
      </c>
      <c r="J5" s="7">
        <f>RTD("market.rtd",,"YahooFinanceCurrencies",Table24[[#This Row],[Symbol]],"Open")</f>
        <v>1.3420297000000001</v>
      </c>
      <c r="K5" s="7">
        <f>RTD("market.rtd",,"YahooFinanceCurrencies",Table24[[#This Row],[Symbol]],"Low")</f>
        <v>1.3392259</v>
      </c>
      <c r="L5" s="7">
        <f>RTD("market.rtd",,"YahooFinanceCurrencies",Table24[[#This Row],[Symbol]],"High")</f>
        <v>1.3440137000000001</v>
      </c>
      <c r="M5">
        <f>RTD("market.rtd",,"YahooFinanceCurrencies",Table24[[#This Row],[Symbol]],"rtd_LastError")</f>
        <v>0</v>
      </c>
      <c r="N5" t="str">
        <f>RTD("market.rtd",,"YahooFinanceCurrencies",Table24[[#This Row],[Symbol]],"rtd_LastMessage")</f>
        <v/>
      </c>
      <c r="O5" s="6">
        <f>RTD("market.rtd",,"YahooFinanceCurrencies",Table24[[#This Row],[Symbol]],"rtd_LastUpdate")</f>
        <v>45799.3587256713</v>
      </c>
      <c r="P5" s="2">
        <f>RTD("market.rtd",,"YahooFinanceCurrencies",Table24[[#This Row],[Symbol]],"rtd_LastUpdateDate")</f>
        <v>45799</v>
      </c>
      <c r="Q5" s="3">
        <f>RTD("market.rtd",,"YahooFinanceCurrencies",Table24[[#This Row],[Symbol]],"rtd_LastUpdateTime")</f>
        <v>0.35872567129629629</v>
      </c>
    </row>
    <row r="6" spans="2:17" x14ac:dyDescent="0.25">
      <c r="B6" s="1" t="s">
        <v>19</v>
      </c>
      <c r="C6" s="6">
        <f>RTD("market.rtd",,"YahooFinanceCurrencies",Table24[[#This Row],[Symbol]],"LastTradeDateTime")</f>
        <v>45799.567048611112</v>
      </c>
      <c r="D6" s="2">
        <f>RTD("market.rtd",,"YahooFinanceCurrencies",Table24[[#This Row],[Symbol]],"LastTradeDate")</f>
        <v>45799</v>
      </c>
      <c r="E6" s="3">
        <f>RTD("market.rtd",,"YahooFinanceCurrencies",Table24[[#This Row],[Symbol]],"LastTradeTime")</f>
        <v>0.56704861111111116</v>
      </c>
      <c r="F6" s="4">
        <f>RTD("market.rtd",,"YahooFinanceCurrencies",Table24[[#This Row],[Symbol]],"Last:tick")</f>
        <v>1</v>
      </c>
      <c r="G6" s="7">
        <f>RTD("market.rtd",,"YahooFinanceCurrencies",Table24[[#This Row],[Symbol]],"Last")</f>
        <v>1.3876500000000001</v>
      </c>
      <c r="H6" s="8">
        <f>RTD("market.rtd",,"YahooFinanceCurrencies",Table24[[#This Row],[Symbol]],"Change")</f>
        <v>2E-3</v>
      </c>
      <c r="I6" s="5">
        <f>RTD("market.rtd",,"YahooFinanceCurrencies",Table24[[#This Row],[Symbol]],"ChangeInPercent")</f>
        <v>1.4072392999999999E-3</v>
      </c>
      <c r="J6" s="7">
        <f>RTD("market.rtd",,"YahooFinanceCurrencies",Table24[[#This Row],[Symbol]],"Open")</f>
        <v>1.3858999999999999</v>
      </c>
      <c r="K6" s="7">
        <f>RTD("market.rtd",,"YahooFinanceCurrencies",Table24[[#This Row],[Symbol]],"Low")</f>
        <v>1.3841000000000001</v>
      </c>
      <c r="L6" s="7">
        <f>RTD("market.rtd",,"YahooFinanceCurrencies",Table24[[#This Row],[Symbol]],"High")</f>
        <v>1.3884700000000001</v>
      </c>
      <c r="M6">
        <f>RTD("market.rtd",,"YahooFinanceCurrencies",Table24[[#This Row],[Symbol]],"rtd_LastError")</f>
        <v>0</v>
      </c>
      <c r="N6" t="str">
        <f>RTD("market.rtd",,"YahooFinanceCurrencies",Table24[[#This Row],[Symbol]],"rtd_LastMessage")</f>
        <v/>
      </c>
      <c r="O6" s="6">
        <f>RTD("market.rtd",,"YahooFinanceCurrencies",Table24[[#This Row],[Symbol]],"rtd_LastUpdate")</f>
        <v>45799.35874009259</v>
      </c>
      <c r="P6" s="2">
        <f>RTD("market.rtd",,"YahooFinanceCurrencies",Table24[[#This Row],[Symbol]],"rtd_LastUpdateDate")</f>
        <v>45799</v>
      </c>
      <c r="Q6" s="3">
        <f>RTD("market.rtd",,"YahooFinanceCurrencies",Table24[[#This Row],[Symbol]],"rtd_LastUpdateTime")</f>
        <v>0.3587400925925926</v>
      </c>
    </row>
    <row r="7" spans="2:17" x14ac:dyDescent="0.25">
      <c r="B7" s="1" t="s">
        <v>20</v>
      </c>
      <c r="C7" s="6">
        <f>RTD("market.rtd",,"YahooFinanceCurrencies",Table24[[#This Row],[Symbol]],"LastTradeDateTime")</f>
        <v>45799.566967592589</v>
      </c>
      <c r="D7" s="2">
        <f>RTD("market.rtd",,"YahooFinanceCurrencies",Table24[[#This Row],[Symbol]],"LastTradeDate")</f>
        <v>45799</v>
      </c>
      <c r="E7" s="3">
        <f>RTD("market.rtd",,"YahooFinanceCurrencies",Table24[[#This Row],[Symbol]],"LastTradeTime")</f>
        <v>0.56696759259259255</v>
      </c>
      <c r="F7" s="4">
        <f>RTD("market.rtd",,"YahooFinanceCurrencies",Table24[[#This Row],[Symbol]],"Last:tick")</f>
        <v>-1</v>
      </c>
      <c r="G7" s="7">
        <f>RTD("market.rtd",,"YahooFinanceCurrencies",Table24[[#This Row],[Symbol]],"Last")</f>
        <v>0.64214939999999998</v>
      </c>
      <c r="H7" s="8">
        <f>RTD("market.rtd",,"YahooFinanceCurrencies",Table24[[#This Row],[Symbol]],"Change")</f>
        <v>-1.5E-3</v>
      </c>
      <c r="I7" s="5">
        <f>RTD("market.rtd",,"YahooFinanceCurrencies",Table24[[#This Row],[Symbol]],"ChangeInPercent")</f>
        <v>-2.3572192999999999E-3</v>
      </c>
      <c r="J7" s="7">
        <f>RTD("market.rtd",,"YahooFinanceCurrencies",Table24[[#This Row],[Symbol]],"Open")</f>
        <v>0.64362490000000006</v>
      </c>
      <c r="K7" s="7">
        <f>RTD("market.rtd",,"YahooFinanceCurrencies",Table24[[#This Row],[Symbol]],"Low")</f>
        <v>0.64168376000000005</v>
      </c>
      <c r="L7" s="7">
        <f>RTD("market.rtd",,"YahooFinanceCurrencies",Table24[[#This Row],[Symbol]],"High")</f>
        <v>0.64610754999999997</v>
      </c>
      <c r="M7">
        <f>RTD("market.rtd",,"YahooFinanceCurrencies",Table24[[#This Row],[Symbol]],"rtd_LastError")</f>
        <v>0</v>
      </c>
      <c r="N7" t="str">
        <f>RTD("market.rtd",,"YahooFinanceCurrencies",Table24[[#This Row],[Symbol]],"rtd_LastMessage")</f>
        <v/>
      </c>
      <c r="O7" s="6">
        <f>RTD("market.rtd",,"YahooFinanceCurrencies",Table24[[#This Row],[Symbol]],"rtd_LastUpdate")</f>
        <v>45799.358701620367</v>
      </c>
      <c r="P7" s="2">
        <f>RTD("market.rtd",,"YahooFinanceCurrencies",Table24[[#This Row],[Symbol]],"rtd_LastUpdateDate")</f>
        <v>45799</v>
      </c>
      <c r="Q7" s="3">
        <f>RTD("market.rtd",,"YahooFinanceCurrencies",Table24[[#This Row],[Symbol]],"rtd_LastUpdateTime")</f>
        <v>0.35870162037037034</v>
      </c>
    </row>
    <row r="8" spans="2:17" x14ac:dyDescent="0.25">
      <c r="B8" s="1" t="s">
        <v>21</v>
      </c>
      <c r="C8" s="6">
        <f>RTD("market.rtd",,"YahooFinanceCurrencies",Table24[[#This Row],[Symbol]],"LastTradeDateTime")</f>
        <v>45799.565821759257</v>
      </c>
      <c r="D8" s="2">
        <f>RTD("market.rtd",,"YahooFinanceCurrencies",Table24[[#This Row],[Symbol]],"LastTradeDate")</f>
        <v>45799</v>
      </c>
      <c r="E8" s="3">
        <f>RTD("market.rtd",,"YahooFinanceCurrencies",Table24[[#This Row],[Symbol]],"LastTradeTime")</f>
        <v>0.56582175925925926</v>
      </c>
      <c r="F8" s="4">
        <f>RTD("market.rtd",,"YahooFinanceCurrencies",Table24[[#This Row],[Symbol]],"Last:tick")</f>
        <v>-1</v>
      </c>
      <c r="G8" s="7">
        <f>RTD("market.rtd",,"YahooFinanceCurrencies",Table24[[#This Row],[Symbol]],"Last")</f>
        <v>0.59084194999999995</v>
      </c>
      <c r="H8" s="8">
        <f>RTD("market.rtd",,"YahooFinanceCurrencies",Table24[[#This Row],[Symbol]],"Change")</f>
        <v>-3.0000000000000001E-3</v>
      </c>
      <c r="I8" s="5">
        <f>RTD("market.rtd",,"YahooFinanceCurrencies",Table24[[#This Row],[Symbol]],"ChangeInPercent")</f>
        <v>-5.021551E-3</v>
      </c>
      <c r="J8" s="7">
        <f>RTD("market.rtd",,"YahooFinanceCurrencies",Table24[[#This Row],[Symbol]],"Open")</f>
        <v>0.59389479999999994</v>
      </c>
      <c r="K8" s="7">
        <f>RTD("market.rtd",,"YahooFinanceCurrencies",Table24[[#This Row],[Symbol]],"Low")</f>
        <v>0.58962270000000006</v>
      </c>
      <c r="L8" s="7">
        <f>RTD("market.rtd",,"YahooFinanceCurrencies",Table24[[#This Row],[Symbol]],"High")</f>
        <v>0.59428300000000001</v>
      </c>
      <c r="M8">
        <f>RTD("market.rtd",,"YahooFinanceCurrencies",Table24[[#This Row],[Symbol]],"rtd_LastError")</f>
        <v>0</v>
      </c>
      <c r="N8" t="str">
        <f>RTD("market.rtd",,"YahooFinanceCurrencies",Table24[[#This Row],[Symbol]],"rtd_LastMessage")</f>
        <v/>
      </c>
      <c r="O8" s="6">
        <f>RTD("market.rtd",,"YahooFinanceCurrencies",Table24[[#This Row],[Symbol]],"rtd_LastUpdate")</f>
        <v>45799.358768472222</v>
      </c>
      <c r="P8" s="2">
        <f>RTD("market.rtd",,"YahooFinanceCurrencies",Table24[[#This Row],[Symbol]],"rtd_LastUpdateDate")</f>
        <v>45799</v>
      </c>
      <c r="Q8" s="3">
        <f>RTD("market.rtd",,"YahooFinanceCurrencies",Table24[[#This Row],[Symbol]],"rtd_LastUpdateTime")</f>
        <v>0.35876847222222225</v>
      </c>
    </row>
    <row r="9" spans="2:17" x14ac:dyDescent="0.25">
      <c r="B9" s="1" t="s">
        <v>22</v>
      </c>
      <c r="C9" s="6">
        <f>RTD("market.rtd",,"YahooFinanceCurrencies",Table24[[#This Row],[Symbol]],"LastTradeDateTime")</f>
        <v>45799.567129629628</v>
      </c>
      <c r="D9" s="2">
        <f>RTD("market.rtd",,"YahooFinanceCurrencies",Table24[[#This Row],[Symbol]],"LastTradeDate")</f>
        <v>45799</v>
      </c>
      <c r="E9" s="3">
        <f>RTD("market.rtd",,"YahooFinanceCurrencies",Table24[[#This Row],[Symbol]],"LastTradeTime")</f>
        <v>0.56712962962962965</v>
      </c>
      <c r="F9" s="4">
        <f>RTD("market.rtd",,"YahooFinanceCurrencies",Table24[[#This Row],[Symbol]],"Last:tick")</f>
        <v>-1</v>
      </c>
      <c r="G9" s="7">
        <f>RTD("market.rtd",,"YahooFinanceCurrencies",Table24[[#This Row],[Symbol]],"Last")</f>
        <v>143.44900000000001</v>
      </c>
      <c r="H9" s="8">
        <f>RTD("market.rtd",,"YahooFinanceCurrencies",Table24[[#This Row],[Symbol]],"Change")</f>
        <v>-0.15499878</v>
      </c>
      <c r="I9" s="5">
        <f>RTD("market.rtd",,"YahooFinanceCurrencies",Table24[[#This Row],[Symbol]],"ChangeInPercent")</f>
        <v>-1.0789999999999999E-3</v>
      </c>
      <c r="J9" s="7">
        <f>RTD("market.rtd",,"YahooFinanceCurrencies",Table24[[#This Row],[Symbol]],"Open")</f>
        <v>143.61199999999999</v>
      </c>
      <c r="K9" s="7">
        <f>RTD("market.rtd",,"YahooFinanceCurrencies",Table24[[#This Row],[Symbol]],"Low")</f>
        <v>142.798</v>
      </c>
      <c r="L9" s="7">
        <f>RTD("market.rtd",,"YahooFinanceCurrencies",Table24[[#This Row],[Symbol]],"High")</f>
        <v>144.398</v>
      </c>
      <c r="M9">
        <f>RTD("market.rtd",,"YahooFinanceCurrencies",Table24[[#This Row],[Symbol]],"rtd_LastError")</f>
        <v>0</v>
      </c>
      <c r="N9" t="str">
        <f>RTD("market.rtd",,"YahooFinanceCurrencies",Table24[[#This Row],[Symbol]],"rtd_LastMessage")</f>
        <v/>
      </c>
      <c r="O9" s="6">
        <f>RTD("market.rtd",,"YahooFinanceCurrencies",Table24[[#This Row],[Symbol]],"rtd_LastUpdate")</f>
        <v>45799.358812696759</v>
      </c>
      <c r="P9" s="2">
        <f>RTD("market.rtd",,"YahooFinanceCurrencies",Table24[[#This Row],[Symbol]],"rtd_LastUpdateDate")</f>
        <v>45799</v>
      </c>
      <c r="Q9" s="3">
        <f>RTD("market.rtd",,"YahooFinanceCurrencies",Table24[[#This Row],[Symbol]],"rtd_LastUpdateTime")</f>
        <v>0.35881269675925925</v>
      </c>
    </row>
    <row r="10" spans="2:17" x14ac:dyDescent="0.25">
      <c r="B10" s="1" t="s">
        <v>23</v>
      </c>
      <c r="C10" s="6">
        <f>RTD("market.rtd",,"YahooFinanceCurrencies",Table24[[#This Row],[Symbol]],"LastTradeDateTime")</f>
        <v>45799.567083333335</v>
      </c>
      <c r="D10" s="2">
        <f>RTD("market.rtd",,"YahooFinanceCurrencies",Table24[[#This Row],[Symbol]],"LastTradeDate")</f>
        <v>45799</v>
      </c>
      <c r="E10" s="3">
        <f>RTD("market.rtd",,"YahooFinanceCurrencies",Table24[[#This Row],[Symbol]],"LastTradeTime")</f>
        <v>0.56708333333333338</v>
      </c>
      <c r="F10" s="4">
        <f>RTD("market.rtd",,"YahooFinanceCurrencies",Table24[[#This Row],[Symbol]],"Last:tick")</f>
        <v>-1</v>
      </c>
      <c r="G10" s="7">
        <f>RTD("market.rtd",,"YahooFinanceCurrencies",Table24[[#This Row],[Symbol]],"Last")</f>
        <v>0.82672000000000001</v>
      </c>
      <c r="H10" s="8">
        <f>RTD("market.rtd",,"YahooFinanceCurrencies",Table24[[#This Row],[Symbol]],"Change")</f>
        <v>1.5E-3</v>
      </c>
      <c r="I10" s="5">
        <f>RTD("market.rtd",,"YahooFinanceCurrencies",Table24[[#This Row],[Symbol]],"ChangeInPercent")</f>
        <v>1.8419510000000001E-3</v>
      </c>
      <c r="J10" s="7">
        <f>RTD("market.rtd",,"YahooFinanceCurrencies",Table24[[#This Row],[Symbol]],"Open")</f>
        <v>0.82515000000000005</v>
      </c>
      <c r="K10" s="7">
        <f>RTD("market.rtd",,"YahooFinanceCurrencies",Table24[[#This Row],[Symbol]],"Low")</f>
        <v>0.82333000000000001</v>
      </c>
      <c r="L10" s="7">
        <f>RTD("market.rtd",,"YahooFinanceCurrencies",Table24[[#This Row],[Symbol]],"High")</f>
        <v>0.82715000000000005</v>
      </c>
      <c r="M10">
        <f>RTD("market.rtd",,"YahooFinanceCurrencies",Table24[[#This Row],[Symbol]],"rtd_LastError")</f>
        <v>0</v>
      </c>
      <c r="N10" t="str">
        <f>RTD("market.rtd",,"YahooFinanceCurrencies",Table24[[#This Row],[Symbol]],"rtd_LastMessage")</f>
        <v/>
      </c>
      <c r="O10" s="6">
        <f>RTD("market.rtd",,"YahooFinanceCurrencies",Table24[[#This Row],[Symbol]],"rtd_LastUpdate")</f>
        <v>45799.358775740744</v>
      </c>
      <c r="P10" s="2">
        <f>RTD("market.rtd",,"YahooFinanceCurrencies",Table24[[#This Row],[Symbol]],"rtd_LastUpdateDate")</f>
        <v>45799</v>
      </c>
      <c r="Q10" s="3">
        <f>RTD("market.rtd",,"YahooFinanceCurrencies",Table24[[#This Row],[Symbol]],"rtd_LastUpdateTime")</f>
        <v>0.35877574074074076</v>
      </c>
    </row>
    <row r="11" spans="2:17" x14ac:dyDescent="0.25">
      <c r="B11" s="1" t="s">
        <v>24</v>
      </c>
      <c r="C11" s="6">
        <f>RTD("market.rtd",,"YahooFinanceCurrencies",Table24[[#This Row],[Symbol]],"LastTradeDateTime")</f>
        <v>45799.567025462966</v>
      </c>
      <c r="D11" s="2">
        <f>RTD("market.rtd",,"YahooFinanceCurrencies",Table24[[#This Row],[Symbol]],"LastTradeDate")</f>
        <v>45799</v>
      </c>
      <c r="E11" s="3">
        <f>RTD("market.rtd",,"YahooFinanceCurrencies",Table24[[#This Row],[Symbol]],"LastTradeTime")</f>
        <v>0.56702546296296297</v>
      </c>
      <c r="F11" s="4">
        <f>RTD("market.rtd",,"YahooFinanceCurrencies",Table24[[#This Row],[Symbol]],"Last:tick")</f>
        <v>-1</v>
      </c>
      <c r="G11" s="7">
        <f>RTD("market.rtd",,"YahooFinanceCurrencies",Table24[[#This Row],[Symbol]],"Last")</f>
        <v>9.6050900000000006</v>
      </c>
      <c r="H11" s="8">
        <f>RTD("market.rtd",,"YahooFinanceCurrencies",Table24[[#This Row],[Symbol]],"Change")</f>
        <v>3.0099999999999998E-2</v>
      </c>
      <c r="I11" s="5">
        <f>RTD("market.rtd",,"YahooFinanceCurrencies",Table24[[#This Row],[Symbol]],"ChangeInPercent")</f>
        <v>3.1458485000000003E-3</v>
      </c>
      <c r="J11" s="7">
        <f>RTD("market.rtd",,"YahooFinanceCurrencies",Table24[[#This Row],[Symbol]],"Open")</f>
        <v>9.5721699999999998</v>
      </c>
      <c r="K11" s="7">
        <f>RTD("market.rtd",,"YahooFinanceCurrencies",Table24[[#This Row],[Symbol]],"Low")</f>
        <v>9.5520700000000005</v>
      </c>
      <c r="L11" s="7">
        <f>RTD("market.rtd",,"YahooFinanceCurrencies",Table24[[#This Row],[Symbol]],"High")</f>
        <v>9.6242699999999992</v>
      </c>
      <c r="M11">
        <f>RTD("market.rtd",,"YahooFinanceCurrencies",Table24[[#This Row],[Symbol]],"rtd_LastError")</f>
        <v>0</v>
      </c>
      <c r="N11" t="str">
        <f>RTD("market.rtd",,"YahooFinanceCurrencies",Table24[[#This Row],[Symbol]],"rtd_LastMessage")</f>
        <v/>
      </c>
      <c r="O11" s="6">
        <f>RTD("market.rtd",,"YahooFinanceCurrencies",Table24[[#This Row],[Symbol]],"rtd_LastUpdate")</f>
        <v>45799.358710972221</v>
      </c>
      <c r="P11" s="2">
        <f>RTD("market.rtd",,"YahooFinanceCurrencies",Table24[[#This Row],[Symbol]],"rtd_LastUpdateDate")</f>
        <v>45799</v>
      </c>
      <c r="Q11" s="3">
        <f>RTD("market.rtd",,"YahooFinanceCurrencies",Table24[[#This Row],[Symbol]],"rtd_LastUpdateTime")</f>
        <v>0.3587109722222222</v>
      </c>
    </row>
  </sheetData>
  <conditionalFormatting sqref="B4:B11">
    <cfRule type="expression" dxfId="3" priority="1">
      <formula>$H4&lt;0</formula>
    </cfRule>
    <cfRule type="expression" dxfId="2" priority="2">
      <formula>$H4&gt;0</formula>
    </cfRule>
  </conditionalFormatting>
  <conditionalFormatting sqref="F4:F8">
    <cfRule type="iconSet" priority="5">
      <iconSet iconSet="3Arrows" showValue="0">
        <cfvo type="percent" val="0"/>
        <cfvo type="num" val="0"/>
        <cfvo type="num" val="1"/>
      </iconSet>
    </cfRule>
  </conditionalFormatting>
  <conditionalFormatting sqref="F4:F11">
    <cfRule type="iconSet" priority="57">
      <iconSet iconSet="3Arrows" showValue="0">
        <cfvo type="percent" val="0"/>
        <cfvo type="num" val="0"/>
        <cfvo type="num" val="1"/>
      </iconSet>
    </cfRule>
  </conditionalFormatting>
  <conditionalFormatting sqref="G4:G11">
    <cfRule type="expression" dxfId="1" priority="3">
      <formula>$F4&lt;0</formula>
    </cfRule>
    <cfRule type="expression" dxfId="0" priority="4">
      <formula>$F4&gt;0</formula>
    </cfRule>
  </conditionalFormatting>
  <conditionalFormatting sqref="I4:I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4:I11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52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B1:X25"/>
  <sheetViews>
    <sheetView showGridLines="0" tabSelected="1" workbookViewId="0">
      <selection activeCell="B6" sqref="B6"/>
    </sheetView>
  </sheetViews>
  <sheetFormatPr defaultRowHeight="15" x14ac:dyDescent="0.25"/>
  <cols>
    <col min="2" max="2" width="11.5703125" customWidth="1"/>
    <col min="3" max="3" width="19.5703125" customWidth="1"/>
    <col min="4" max="4" width="14.7109375" bestFit="1" customWidth="1"/>
    <col min="5" max="5" width="10.140625" bestFit="1" customWidth="1"/>
    <col min="6" max="6" width="9.28515625" customWidth="1"/>
    <col min="7" max="7" width="10" customWidth="1"/>
    <col min="8" max="8" width="13.28515625" bestFit="1" customWidth="1"/>
    <col min="9" max="9" width="12.5703125" bestFit="1" customWidth="1"/>
    <col min="11" max="11" width="9.5703125" bestFit="1" customWidth="1"/>
    <col min="12" max="12" width="7.85546875" customWidth="1"/>
    <col min="13" max="13" width="14.5703125" bestFit="1" customWidth="1"/>
    <col min="14" max="15" width="9.5703125" bestFit="1" customWidth="1"/>
    <col min="17" max="17" width="13.28515625" bestFit="1" customWidth="1"/>
    <col min="18" max="18" width="8.85546875" bestFit="1" customWidth="1"/>
    <col min="19" max="19" width="9.7109375" bestFit="1" customWidth="1"/>
    <col min="20" max="20" width="9.5703125" bestFit="1" customWidth="1"/>
    <col min="21" max="21" width="9.85546875" bestFit="1" customWidth="1"/>
    <col min="22" max="22" width="11" bestFit="1" customWidth="1"/>
    <col min="23" max="23" width="3.42578125" customWidth="1"/>
    <col min="24" max="24" width="16" bestFit="1" customWidth="1"/>
  </cols>
  <sheetData>
    <row r="1" spans="2:24" x14ac:dyDescent="0.25">
      <c r="E1" s="9" t="s">
        <v>42</v>
      </c>
    </row>
    <row r="2" spans="2:24" x14ac:dyDescent="0.25">
      <c r="B2" s="9" t="s">
        <v>28</v>
      </c>
    </row>
    <row r="3" spans="2:24" x14ac:dyDescent="0.25">
      <c r="B3" s="12" t="s">
        <v>29</v>
      </c>
      <c r="C3" s="12"/>
      <c r="K3" s="9" t="s">
        <v>30</v>
      </c>
      <c r="R3" s="9" t="s">
        <v>31</v>
      </c>
    </row>
    <row r="5" spans="2:24" x14ac:dyDescent="0.25">
      <c r="B5" s="9" t="s">
        <v>0</v>
      </c>
      <c r="C5" s="9" t="s">
        <v>27</v>
      </c>
      <c r="D5" s="9" t="s">
        <v>14</v>
      </c>
      <c r="E5" s="9" t="s">
        <v>32</v>
      </c>
      <c r="F5" s="9" t="s">
        <v>5</v>
      </c>
      <c r="G5" s="9" t="s">
        <v>33</v>
      </c>
      <c r="H5" s="9" t="s">
        <v>52</v>
      </c>
      <c r="I5" s="9" t="s">
        <v>53</v>
      </c>
      <c r="K5" s="9" t="s">
        <v>4</v>
      </c>
      <c r="L5" s="9" t="s">
        <v>5</v>
      </c>
      <c r="M5" s="9" t="s">
        <v>6</v>
      </c>
      <c r="N5" s="9" t="s">
        <v>10</v>
      </c>
      <c r="O5" s="9" t="s">
        <v>11</v>
      </c>
      <c r="Q5" s="9" t="s">
        <v>34</v>
      </c>
      <c r="R5" s="9" t="s">
        <v>35</v>
      </c>
      <c r="S5" s="9" t="s">
        <v>36</v>
      </c>
      <c r="T5" s="9" t="s">
        <v>37</v>
      </c>
      <c r="U5" s="9" t="s">
        <v>38</v>
      </c>
      <c r="V5" s="9" t="s">
        <v>39</v>
      </c>
      <c r="X5" s="9" t="s">
        <v>13</v>
      </c>
    </row>
    <row r="6" spans="2:24" x14ac:dyDescent="0.25">
      <c r="B6" t="s">
        <v>17</v>
      </c>
      <c r="C6" t="str">
        <f>RTD("market.rtd",,$B$3,$B6,C$5)</f>
        <v>EUR/USD</v>
      </c>
      <c r="D6" s="3">
        <f>RTD("market.rtd",,$B$3,$B6,D$5)</f>
        <v>45799.358718391202</v>
      </c>
      <c r="E6" s="7">
        <f>RTD("market.rtd",,$B$3,$B6,E$5)</f>
        <v>1.1304544000000001</v>
      </c>
      <c r="F6" s="10">
        <f>RTD("market.rtd",,$B$3,$B6,F$5)</f>
        <v>-2.7000000000000001E-3</v>
      </c>
      <c r="G6" s="11">
        <f>RTD("market.rtd",,$B$3,$B6,G$5)</f>
        <v>-2.3744807000000002E-3</v>
      </c>
      <c r="H6" s="7">
        <f>RTD("market.rtd",,$B$3,$B6,H$5)</f>
        <v>1.1546544000000001</v>
      </c>
      <c r="I6" s="7">
        <f>RTD("market.rtd",,$B$3,$B6,I$5)</f>
        <v>1.0183818</v>
      </c>
      <c r="K6" s="7">
        <f>RTD("market.rtd",,$B$3,$B6,K$5)</f>
        <v>1.1304544000000001</v>
      </c>
      <c r="L6" s="10">
        <f>RTD("market.rtd",,$B$3,$B6,L$5)</f>
        <v>-2.7000000000000001E-3</v>
      </c>
      <c r="M6" s="11">
        <f>RTD("market.rtd",,$B$3,$B6,M$5)</f>
        <v>-2.3744807000000002E-3</v>
      </c>
      <c r="N6" s="7">
        <f>RTD("market.rtd",,$B$3,$B6,N$5)</f>
        <v>1.1546544000000001</v>
      </c>
      <c r="O6" s="7">
        <f>RTD("market.rtd",,$B$3,$B6,O$5)</f>
        <v>1.0183818</v>
      </c>
      <c r="Q6" t="str">
        <f t="shared" ref="Q6:Q20" si="0">SUBSTITUTE(B6,"/","")&amp;"=X"</f>
        <v>EURUSD=X=X</v>
      </c>
      <c r="R6" t="str">
        <f>RTD("market.rtd",,$B$3,$B6,R$5)</f>
        <v>EURUSD</v>
      </c>
      <c r="S6" t="str">
        <f>RTD("market.rtd",,$B$3,$B6,S$5)</f>
        <v>EUR/USD</v>
      </c>
      <c r="T6" t="str">
        <f>RTD("market.rtd",,$B$3,$B6,T$5)</f>
        <v>EUR-USD</v>
      </c>
      <c r="U6" t="str">
        <f>RTD("market.rtd",,$B$3,$B6,U$5)</f>
        <v>EUR_USD</v>
      </c>
      <c r="V6" t="str">
        <f>RTD("market.rtd",,$B$3,$B6,V$5)</f>
        <v>EURUSD=X</v>
      </c>
      <c r="X6" t="str">
        <f>RTD("market.rtd",,$B$3,$B6,X$5)</f>
        <v/>
      </c>
    </row>
    <row r="7" spans="2:24" x14ac:dyDescent="0.25">
      <c r="B7" t="s">
        <v>22</v>
      </c>
      <c r="C7" t="str">
        <f>RTD("market.rtd",,$B$3,$B7,C$5)</f>
        <v>USD/JPY</v>
      </c>
      <c r="D7" s="3">
        <f>RTD("market.rtd",,$B$3,$B7,D$5)</f>
        <v>45799.358812696759</v>
      </c>
      <c r="E7" s="7">
        <f>RTD("market.rtd",,$B$3,$B7,E$5)</f>
        <v>143.44900000000001</v>
      </c>
      <c r="F7" s="10">
        <f>RTD("market.rtd",,$B$3,$B7,F$5)</f>
        <v>-0.15499878</v>
      </c>
      <c r="G7" s="11">
        <f>RTD("market.rtd",,$B$3,$B7,G$5)</f>
        <v>-1.0789999999999999E-3</v>
      </c>
      <c r="H7" s="7">
        <f>RTD("market.rtd",,$B$3,$B7,H$5)</f>
        <v>161.94200000000001</v>
      </c>
      <c r="I7" s="7">
        <f>RTD("market.rtd",,$B$3,$B7,I$5)</f>
        <v>139.578</v>
      </c>
      <c r="K7" s="7">
        <f>RTD("market.rtd",,$B$3,$B7,K$5)</f>
        <v>143.44900000000001</v>
      </c>
      <c r="L7" s="10">
        <f>RTD("market.rtd",,$B$3,$B7,L$5)</f>
        <v>-0.15499878</v>
      </c>
      <c r="M7" s="11">
        <f>RTD("market.rtd",,$B$3,$B7,M$5)</f>
        <v>-1.0789999999999999E-3</v>
      </c>
      <c r="N7" s="7">
        <f>RTD("market.rtd",,$B$3,$B7,N$5)</f>
        <v>161.94200000000001</v>
      </c>
      <c r="O7" s="7">
        <f>RTD("market.rtd",,$B$3,$B7,O$5)</f>
        <v>139.578</v>
      </c>
      <c r="Q7" t="str">
        <f t="shared" si="0"/>
        <v>USDJPY=X=X</v>
      </c>
      <c r="R7" t="str">
        <f>RTD("market.rtd",,$B$3,$B7,R$5)</f>
        <v>USDJPY</v>
      </c>
      <c r="S7" t="str">
        <f>RTD("market.rtd",,$B$3,$B7,S$5)</f>
        <v>USD/JPY</v>
      </c>
      <c r="T7" t="str">
        <f>RTD("market.rtd",,$B$3,$B7,T$5)</f>
        <v>USD-JPY</v>
      </c>
      <c r="U7" t="str">
        <f>RTD("market.rtd",,$B$3,$B7,U$5)</f>
        <v>USD_JPY</v>
      </c>
      <c r="V7" t="str">
        <f>RTD("market.rtd",,$B$3,$B7,V$5)</f>
        <v>USDJPY=X</v>
      </c>
      <c r="X7" t="str">
        <f>RTD("market.rtd",,$B$3,$B7,X$5)</f>
        <v/>
      </c>
    </row>
    <row r="8" spans="2:24" x14ac:dyDescent="0.25">
      <c r="B8" t="s">
        <v>18</v>
      </c>
      <c r="C8" t="str">
        <f>RTD("market.rtd",,$B$3,$B8,C$5)</f>
        <v>GBP/USD</v>
      </c>
      <c r="D8" s="3">
        <f>RTD("market.rtd",,$B$3,$B8,D$5)</f>
        <v>45799.3587256713</v>
      </c>
      <c r="E8" s="7">
        <f>RTD("market.rtd",,$B$3,$B8,E$5)</f>
        <v>1.3415436000000001</v>
      </c>
      <c r="F8" s="10">
        <f>RTD("market.rtd",,$B$3,$B8,F$5)</f>
        <v>-5.0000000000000001E-4</v>
      </c>
      <c r="G8" s="11">
        <f>RTD("market.rtd",,$B$3,$B8,G$5)</f>
        <v>-3.8899999999999997E-4</v>
      </c>
      <c r="H8" s="7">
        <f>RTD("market.rtd",,$B$3,$B8,H$5)</f>
        <v>1.3468013000000001</v>
      </c>
      <c r="I8" s="7">
        <f>RTD("market.rtd",,$B$3,$B8,I$5)</f>
        <v>1.2101264</v>
      </c>
      <c r="K8" s="7">
        <f>RTD("market.rtd",,$B$3,$B8,K$5)</f>
        <v>1.3415436000000001</v>
      </c>
      <c r="L8" s="10">
        <f>RTD("market.rtd",,$B$3,$B8,L$5)</f>
        <v>-5.0000000000000001E-4</v>
      </c>
      <c r="M8" s="11">
        <f>RTD("market.rtd",,$B$3,$B8,M$5)</f>
        <v>-3.8899999999999997E-4</v>
      </c>
      <c r="N8" s="7">
        <f>RTD("market.rtd",,$B$3,$B8,N$5)</f>
        <v>1.3468013000000001</v>
      </c>
      <c r="O8" s="7">
        <f>RTD("market.rtd",,$B$3,$B8,O$5)</f>
        <v>1.2101264</v>
      </c>
      <c r="Q8" t="str">
        <f t="shared" si="0"/>
        <v>GBPUSD=X=X</v>
      </c>
      <c r="R8" t="str">
        <f>RTD("market.rtd",,$B$3,$B8,R$5)</f>
        <v>GBPUSD</v>
      </c>
      <c r="S8" t="str">
        <f>RTD("market.rtd",,$B$3,$B8,S$5)</f>
        <v>GBP/USD</v>
      </c>
      <c r="T8" t="str">
        <f>RTD("market.rtd",,$B$3,$B8,T$5)</f>
        <v>GBP-USD</v>
      </c>
      <c r="U8" t="str">
        <f>RTD("market.rtd",,$B$3,$B8,U$5)</f>
        <v>GBP_USD</v>
      </c>
      <c r="V8" t="str">
        <f>RTD("market.rtd",,$B$3,$B8,V$5)</f>
        <v>GBPUSD=X</v>
      </c>
      <c r="X8" t="str">
        <f>RTD("market.rtd",,$B$3,$B8,X$5)</f>
        <v/>
      </c>
    </row>
    <row r="9" spans="2:24" x14ac:dyDescent="0.25">
      <c r="B9" t="s">
        <v>19</v>
      </c>
      <c r="C9" t="str">
        <f>RTD("market.rtd",,$B$3,$B9,C$5)</f>
        <v>USD/CAD</v>
      </c>
      <c r="D9" s="3">
        <f>RTD("market.rtd",,$B$3,$B9,D$5)</f>
        <v>45799.35874009259</v>
      </c>
      <c r="E9" s="7">
        <f>RTD("market.rtd",,$B$3,$B9,E$5)</f>
        <v>1.3876500000000001</v>
      </c>
      <c r="F9" s="10">
        <f>RTD("market.rtd",,$B$3,$B9,F$5)</f>
        <v>2E-3</v>
      </c>
      <c r="G9" s="11">
        <f>RTD("market.rtd",,$B$3,$B9,G$5)</f>
        <v>1.4072392999999999E-3</v>
      </c>
      <c r="H9" s="7">
        <f>RTD("market.rtd",,$B$3,$B9,H$5)</f>
        <v>1.4791000000000001</v>
      </c>
      <c r="I9" s="7">
        <f>RTD("market.rtd",,$B$3,$B9,I$5)</f>
        <v>1.3419000000000001</v>
      </c>
      <c r="K9" s="7">
        <f>RTD("market.rtd",,$B$3,$B9,K$5)</f>
        <v>1.3876500000000001</v>
      </c>
      <c r="L9" s="10">
        <f>RTD("market.rtd",,$B$3,$B9,L$5)</f>
        <v>2E-3</v>
      </c>
      <c r="M9" s="11">
        <f>RTD("market.rtd",,$B$3,$B9,M$5)</f>
        <v>1.4072392999999999E-3</v>
      </c>
      <c r="N9" s="7">
        <f>RTD("market.rtd",,$B$3,$B9,N$5)</f>
        <v>1.4791000000000001</v>
      </c>
      <c r="O9" s="7">
        <f>RTD("market.rtd",,$B$3,$B9,O$5)</f>
        <v>1.3419000000000001</v>
      </c>
      <c r="Q9" t="str">
        <f t="shared" si="0"/>
        <v>USDCAD=X=X</v>
      </c>
      <c r="R9" t="str">
        <f>RTD("market.rtd",,$B$3,$B9,R$5)</f>
        <v>USDCAD</v>
      </c>
      <c r="S9" t="str">
        <f>RTD("market.rtd",,$B$3,$B9,S$5)</f>
        <v>USD/CAD</v>
      </c>
      <c r="T9" t="str">
        <f>RTD("market.rtd",,$B$3,$B9,T$5)</f>
        <v>USD-CAD</v>
      </c>
      <c r="U9" t="str">
        <f>RTD("market.rtd",,$B$3,$B9,U$5)</f>
        <v>USD_CAD</v>
      </c>
      <c r="V9" t="str">
        <f>RTD("market.rtd",,$B$3,$B9,V$5)</f>
        <v>USDCAD=X</v>
      </c>
      <c r="X9" t="str">
        <f>RTD("market.rtd",,$B$3,$B9,X$5)</f>
        <v/>
      </c>
    </row>
    <row r="10" spans="2:24" x14ac:dyDescent="0.25">
      <c r="B10" t="s">
        <v>43</v>
      </c>
      <c r="C10" t="str">
        <f>RTD("market.rtd",,$B$3,$B10,C$5)</f>
        <v>USD/AUD</v>
      </c>
      <c r="D10" s="3">
        <f>RTD("market.rtd",,$B$3,$B10,D$5)</f>
        <v>45799.358782800926</v>
      </c>
      <c r="E10" s="7">
        <f>RTD("market.rtd",,$B$3,$B10,E$5)</f>
        <v>1.5572699999999999</v>
      </c>
      <c r="F10" s="10">
        <f>RTD("market.rtd",,$B$3,$B10,F$5)</f>
        <v>3.7000000000000002E-3</v>
      </c>
      <c r="G10" s="11">
        <f>RTD("market.rtd",,$B$3,$B10,G$5)</f>
        <v>2.3627889999999997E-3</v>
      </c>
      <c r="H10" s="7">
        <f>RTD("market.rtd",,$B$3,$B10,H$5)</f>
        <v>1.68831</v>
      </c>
      <c r="I10" s="7">
        <f>RTD("market.rtd",,$B$3,$B10,I$5)</f>
        <v>1.4406939999999999</v>
      </c>
      <c r="K10" s="7">
        <f>RTD("market.rtd",,$B$3,$B10,K$5)</f>
        <v>1.5572699999999999</v>
      </c>
      <c r="L10" s="10">
        <f>RTD("market.rtd",,$B$3,$B10,L$5)</f>
        <v>3.7000000000000002E-3</v>
      </c>
      <c r="M10" s="11">
        <f>RTD("market.rtd",,$B$3,$B10,M$5)</f>
        <v>2.3627889999999997E-3</v>
      </c>
      <c r="N10" s="7">
        <f>RTD("market.rtd",,$B$3,$B10,N$5)</f>
        <v>1.68831</v>
      </c>
      <c r="O10" s="7">
        <f>RTD("market.rtd",,$B$3,$B10,O$5)</f>
        <v>1.4406939999999999</v>
      </c>
      <c r="Q10" t="str">
        <f t="shared" si="0"/>
        <v>USDAUD=X=X</v>
      </c>
      <c r="R10" t="str">
        <f>RTD("market.rtd",,$B$3,$B10,R$5)</f>
        <v>USDAUD</v>
      </c>
      <c r="S10" t="str">
        <f>RTD("market.rtd",,$B$3,$B10,S$5)</f>
        <v>USD/AUD</v>
      </c>
      <c r="T10" t="str">
        <f>RTD("market.rtd",,$B$3,$B10,T$5)</f>
        <v>USD-AUD</v>
      </c>
      <c r="U10" t="str">
        <f>RTD("market.rtd",,$B$3,$B10,U$5)</f>
        <v>USD_AUD</v>
      </c>
      <c r="V10" t="str">
        <f>RTD("market.rtd",,$B$3,$B10,V$5)</f>
        <v>USDAUD=X</v>
      </c>
      <c r="X10" t="str">
        <f>RTD("market.rtd",,$B$3,$B10,X$5)</f>
        <v/>
      </c>
    </row>
    <row r="11" spans="2:24" x14ac:dyDescent="0.25">
      <c r="B11" t="s">
        <v>44</v>
      </c>
      <c r="C11" t="str">
        <f>RTD("market.rtd",,$B$3,$B11,C$5)</f>
        <v>USD/CNY</v>
      </c>
      <c r="D11" s="3">
        <f>RTD("market.rtd",,$B$3,$B11,D$5)</f>
        <v>45799.358747222221</v>
      </c>
      <c r="E11" s="7">
        <f>RTD("market.rtd",,$B$3,$B11,E$5)</f>
        <v>7.2037000000000004</v>
      </c>
      <c r="F11" s="10">
        <f>RTD("market.rtd",,$B$3,$B11,F$5)</f>
        <v>2.3E-3</v>
      </c>
      <c r="G11" s="11">
        <f>RTD("market.rtd",,$B$3,$B11,G$5)</f>
        <v>3.1941879999999997E-4</v>
      </c>
      <c r="H11" s="7">
        <f>RTD("market.rtd",,$B$3,$B11,H$5)</f>
        <v>7.35</v>
      </c>
      <c r="I11" s="7">
        <f>RTD("market.rtd",,$B$3,$B11,I$5)</f>
        <v>7.0061</v>
      </c>
      <c r="K11" s="7">
        <f>RTD("market.rtd",,$B$3,$B11,K$5)</f>
        <v>7.2037000000000004</v>
      </c>
      <c r="L11" s="10">
        <f>RTD("market.rtd",,$B$3,$B11,L$5)</f>
        <v>2.3E-3</v>
      </c>
      <c r="M11" s="11">
        <f>RTD("market.rtd",,$B$3,$B11,M$5)</f>
        <v>3.1941879999999997E-4</v>
      </c>
      <c r="N11" s="7">
        <f>RTD("market.rtd",,$B$3,$B11,N$5)</f>
        <v>7.35</v>
      </c>
      <c r="O11" s="7">
        <f>RTD("market.rtd",,$B$3,$B11,O$5)</f>
        <v>7.0061</v>
      </c>
      <c r="Q11" t="str">
        <f t="shared" si="0"/>
        <v>USDCNY=X=X</v>
      </c>
      <c r="R11" t="str">
        <f>RTD("market.rtd",,$B$3,$B11,R$5)</f>
        <v>USDCNY</v>
      </c>
      <c r="S11" t="str">
        <f>RTD("market.rtd",,$B$3,$B11,S$5)</f>
        <v>USD/CNY</v>
      </c>
      <c r="T11" t="str">
        <f>RTD("market.rtd",,$B$3,$B11,T$5)</f>
        <v>USD-CNY</v>
      </c>
      <c r="U11" t="str">
        <f>RTD("market.rtd",,$B$3,$B11,U$5)</f>
        <v>USD_CNY</v>
      </c>
      <c r="V11" t="str">
        <f>RTD("market.rtd",,$B$3,$B11,V$5)</f>
        <v>USDCNY=X</v>
      </c>
      <c r="X11" t="str">
        <f>RTD("market.rtd",,$B$3,$B11,X$5)</f>
        <v/>
      </c>
    </row>
    <row r="12" spans="2:24" x14ac:dyDescent="0.25">
      <c r="B12" t="s">
        <v>23</v>
      </c>
      <c r="C12" t="str">
        <f>RTD("market.rtd",,$B$3,$B12,C$5)</f>
        <v>USD/CHF</v>
      </c>
      <c r="D12" s="3">
        <f>RTD("market.rtd",,$B$3,$B12,D$5)</f>
        <v>45799.358775740744</v>
      </c>
      <c r="E12" s="7">
        <f>RTD("market.rtd",,$B$3,$B12,E$5)</f>
        <v>0.82672000000000001</v>
      </c>
      <c r="F12" s="10">
        <f>RTD("market.rtd",,$B$3,$B12,F$5)</f>
        <v>1.5E-3</v>
      </c>
      <c r="G12" s="11">
        <f>RTD("market.rtd",,$B$3,$B12,G$5)</f>
        <v>1.8419510000000001E-3</v>
      </c>
      <c r="H12" s="7">
        <f>RTD("market.rtd",,$B$3,$B12,H$5)</f>
        <v>0.91993999999999998</v>
      </c>
      <c r="I12" s="7">
        <f>RTD("market.rtd",,$B$3,$B12,I$5)</f>
        <v>0.80671999999999999</v>
      </c>
      <c r="K12" s="7">
        <f>RTD("market.rtd",,$B$3,$B12,K$5)</f>
        <v>0.82672000000000001</v>
      </c>
      <c r="L12" s="10">
        <f>RTD("market.rtd",,$B$3,$B12,L$5)</f>
        <v>1.5E-3</v>
      </c>
      <c r="M12" s="11">
        <f>RTD("market.rtd",,$B$3,$B12,M$5)</f>
        <v>1.8419510000000001E-3</v>
      </c>
      <c r="N12" s="7">
        <f>RTD("market.rtd",,$B$3,$B12,N$5)</f>
        <v>0.91993999999999998</v>
      </c>
      <c r="O12" s="7">
        <f>RTD("market.rtd",,$B$3,$B12,O$5)</f>
        <v>0.80671999999999999</v>
      </c>
      <c r="Q12" t="str">
        <f t="shared" si="0"/>
        <v>USDCHF=X=X</v>
      </c>
      <c r="R12" t="str">
        <f>RTD("market.rtd",,$B$3,$B12,R$5)</f>
        <v>USDCHF</v>
      </c>
      <c r="S12" t="str">
        <f>RTD("market.rtd",,$B$3,$B12,S$5)</f>
        <v>USD/CHF</v>
      </c>
      <c r="T12" t="str">
        <f>RTD("market.rtd",,$B$3,$B12,T$5)</f>
        <v>USD-CHF</v>
      </c>
      <c r="U12" t="str">
        <f>RTD("market.rtd",,$B$3,$B12,U$5)</f>
        <v>USD_CHF</v>
      </c>
      <c r="V12" t="str">
        <f>RTD("market.rtd",,$B$3,$B12,V$5)</f>
        <v>USDCHF=X</v>
      </c>
      <c r="X12" t="str">
        <f>RTD("market.rtd",,$B$3,$B12,X$5)</f>
        <v/>
      </c>
    </row>
    <row r="13" spans="2:24" x14ac:dyDescent="0.25">
      <c r="B13" t="s">
        <v>45</v>
      </c>
      <c r="C13" t="str">
        <f>RTD("market.rtd",,$B$3,$B13,C$5)</f>
        <v>USD/HKD</v>
      </c>
      <c r="D13" s="3">
        <f>RTD("market.rtd",,$B$3,$B13,D$5)</f>
        <v>45799.358761423609</v>
      </c>
      <c r="E13" s="7">
        <f>RTD("market.rtd",,$B$3,$B13,E$5)</f>
        <v>7.8256899999999998</v>
      </c>
      <c r="F13" s="10">
        <f>RTD("market.rtd",,$B$3,$B13,F$5)</f>
        <v>-4.1999999999999997E-3</v>
      </c>
      <c r="G13" s="11">
        <f>RTD("market.rtd",,$B$3,$B13,G$5)</f>
        <v>-5.3799999999999996E-4</v>
      </c>
      <c r="H13" s="7">
        <f>RTD("market.rtd",,$B$3,$B13,H$5)</f>
        <v>7.8330599999999997</v>
      </c>
      <c r="I13" s="7">
        <f>RTD("market.rtd",,$B$3,$B13,I$5)</f>
        <v>7.7184799999999996</v>
      </c>
      <c r="K13" s="7">
        <f>RTD("market.rtd",,$B$3,$B13,K$5)</f>
        <v>7.8256899999999998</v>
      </c>
      <c r="L13" s="10">
        <f>RTD("market.rtd",,$B$3,$B13,L$5)</f>
        <v>-4.1999999999999997E-3</v>
      </c>
      <c r="M13" s="11">
        <f>RTD("market.rtd",,$B$3,$B13,M$5)</f>
        <v>-5.3799999999999996E-4</v>
      </c>
      <c r="N13" s="7">
        <f>RTD("market.rtd",,$B$3,$B13,N$5)</f>
        <v>7.8330599999999997</v>
      </c>
      <c r="O13" s="7">
        <f>RTD("market.rtd",,$B$3,$B13,O$5)</f>
        <v>7.7184799999999996</v>
      </c>
      <c r="Q13" t="str">
        <f t="shared" si="0"/>
        <v>USDHKD=X=X</v>
      </c>
      <c r="R13" t="str">
        <f>RTD("market.rtd",,$B$3,$B13,R$5)</f>
        <v>USDHKD</v>
      </c>
      <c r="S13" t="str">
        <f>RTD("market.rtd",,$B$3,$B13,S$5)</f>
        <v>USD/HKD</v>
      </c>
      <c r="T13" t="str">
        <f>RTD("market.rtd",,$B$3,$B13,T$5)</f>
        <v>USD-HKD</v>
      </c>
      <c r="U13" t="str">
        <f>RTD("market.rtd",,$B$3,$B13,U$5)</f>
        <v>USD_HKD</v>
      </c>
      <c r="V13" t="str">
        <f>RTD("market.rtd",,$B$3,$B13,V$5)</f>
        <v>USDHKD=X</v>
      </c>
      <c r="X13" t="str">
        <f>RTD("market.rtd",,$B$3,$B13,X$5)</f>
        <v/>
      </c>
    </row>
    <row r="14" spans="2:24" x14ac:dyDescent="0.25">
      <c r="B14" t="s">
        <v>24</v>
      </c>
      <c r="C14" t="str">
        <f>RTD("market.rtd",,$B$3,$B14,C$5)</f>
        <v>USD/SEK</v>
      </c>
      <c r="D14" s="3">
        <f>RTD("market.rtd",,$B$3,$B14,D$5)</f>
        <v>45799.358710972221</v>
      </c>
      <c r="E14" s="7">
        <f>RTD("market.rtd",,$B$3,$B14,E$5)</f>
        <v>9.6050900000000006</v>
      </c>
      <c r="F14" s="10">
        <f>RTD("market.rtd",,$B$3,$B14,F$5)</f>
        <v>3.0099999999999998E-2</v>
      </c>
      <c r="G14" s="11">
        <f>RTD("market.rtd",,$B$3,$B14,G$5)</f>
        <v>3.1458485000000003E-3</v>
      </c>
      <c r="H14" s="7">
        <f>RTD("market.rtd",,$B$3,$B14,H$5)</f>
        <v>11.313650000000001</v>
      </c>
      <c r="I14" s="7">
        <f>RTD("market.rtd",,$B$3,$B14,I$5)</f>
        <v>8.98231</v>
      </c>
      <c r="K14" s="7">
        <f>RTD("market.rtd",,$B$3,$B14,K$5)</f>
        <v>9.6050900000000006</v>
      </c>
      <c r="L14" s="10">
        <f>RTD("market.rtd",,$B$3,$B14,L$5)</f>
        <v>3.0099999999999998E-2</v>
      </c>
      <c r="M14" s="11">
        <f>RTD("market.rtd",,$B$3,$B14,M$5)</f>
        <v>3.1458485000000003E-3</v>
      </c>
      <c r="N14" s="7">
        <f>RTD("market.rtd",,$B$3,$B14,N$5)</f>
        <v>11.313650000000001</v>
      </c>
      <c r="O14" s="7">
        <f>RTD("market.rtd",,$B$3,$B14,O$5)</f>
        <v>8.98231</v>
      </c>
      <c r="Q14" t="str">
        <f t="shared" si="0"/>
        <v>USDSEK=X=X</v>
      </c>
      <c r="R14" t="str">
        <f>RTD("market.rtd",,$B$3,$B14,R$5)</f>
        <v>USDSEK</v>
      </c>
      <c r="S14" t="str">
        <f>RTD("market.rtd",,$B$3,$B14,S$5)</f>
        <v>USD/SEK</v>
      </c>
      <c r="T14" t="str">
        <f>RTD("market.rtd",,$B$3,$B14,T$5)</f>
        <v>USD-SEK</v>
      </c>
      <c r="U14" t="str">
        <f>RTD("market.rtd",,$B$3,$B14,U$5)</f>
        <v>USD_SEK</v>
      </c>
      <c r="V14" t="str">
        <f>RTD("market.rtd",,$B$3,$B14,V$5)</f>
        <v>USDSEK=X</v>
      </c>
      <c r="X14" t="str">
        <f>RTD("market.rtd",,$B$3,$B14,X$5)</f>
        <v/>
      </c>
    </row>
    <row r="15" spans="2:24" x14ac:dyDescent="0.25">
      <c r="B15" t="s">
        <v>46</v>
      </c>
      <c r="C15" t="str">
        <f>RTD("market.rtd",,$B$3,$B15,C$5)</f>
        <v>USD/KRW</v>
      </c>
      <c r="D15" s="3">
        <f>RTD("market.rtd",,$B$3,$B15,D$5)</f>
        <v>45799.358797245368</v>
      </c>
      <c r="E15" s="7">
        <f>RTD("market.rtd",,$B$3,$B15,E$5)</f>
        <v>1380.83</v>
      </c>
      <c r="F15" s="10">
        <f>RTD("market.rtd",,$B$3,$B15,F$5)</f>
        <v>6.9899899999999997</v>
      </c>
      <c r="G15" s="11">
        <f>RTD("market.rtd",,$B$3,$B15,G$5)</f>
        <v>5.0892925000000002E-3</v>
      </c>
      <c r="H15" s="7">
        <f>RTD("market.rtd",,$B$3,$B15,H$5)</f>
        <v>1487.04</v>
      </c>
      <c r="I15" s="7">
        <f>RTD("market.rtd",,$B$3,$B15,I$5)</f>
        <v>1302.8</v>
      </c>
      <c r="K15" s="7">
        <f>RTD("market.rtd",,$B$3,$B15,K$5)</f>
        <v>1380.83</v>
      </c>
      <c r="L15" s="10">
        <f>RTD("market.rtd",,$B$3,$B15,L$5)</f>
        <v>6.9899899999999997</v>
      </c>
      <c r="M15" s="11">
        <f>RTD("market.rtd",,$B$3,$B15,M$5)</f>
        <v>5.0892925000000002E-3</v>
      </c>
      <c r="N15" s="7">
        <f>RTD("market.rtd",,$B$3,$B15,N$5)</f>
        <v>1487.04</v>
      </c>
      <c r="O15" s="7">
        <f>RTD("market.rtd",,$B$3,$B15,O$5)</f>
        <v>1302.8</v>
      </c>
      <c r="Q15" t="str">
        <f t="shared" si="0"/>
        <v>USDKRW=X=X</v>
      </c>
      <c r="R15" t="str">
        <f>RTD("market.rtd",,$B$3,$B15,R$5)</f>
        <v>USDKRW</v>
      </c>
      <c r="S15" t="str">
        <f>RTD("market.rtd",,$B$3,$B15,S$5)</f>
        <v>USD/KRW</v>
      </c>
      <c r="T15" t="str">
        <f>RTD("market.rtd",,$B$3,$B15,T$5)</f>
        <v>USD-KRW</v>
      </c>
      <c r="U15" t="str">
        <f>RTD("market.rtd",,$B$3,$B15,U$5)</f>
        <v>USD_KRW</v>
      </c>
      <c r="V15" t="str">
        <f>RTD("market.rtd",,$B$3,$B15,V$5)</f>
        <v>USDKRW=X</v>
      </c>
      <c r="X15" t="str">
        <f>RTD("market.rtd",,$B$3,$B15,X$5)</f>
        <v/>
      </c>
    </row>
    <row r="16" spans="2:24" x14ac:dyDescent="0.25">
      <c r="B16" t="s">
        <v>47</v>
      </c>
      <c r="C16" t="str">
        <f>RTD("market.rtd",,$B$3,$B16,C$5)</f>
        <v>USD/RUB</v>
      </c>
      <c r="D16" s="3">
        <f>RTD("market.rtd",,$B$3,$B16,D$5)</f>
        <v>45799.358789999998</v>
      </c>
      <c r="E16" s="7">
        <f>RTD("market.rtd",,$B$3,$B16,E$5)</f>
        <v>79.58</v>
      </c>
      <c r="F16" s="10">
        <f>RTD("market.rtd",,$B$3,$B16,F$5)</f>
        <v>-4.4998169999999997E-2</v>
      </c>
      <c r="G16" s="11">
        <f>RTD("market.rtd",,$B$3,$B16,G$5)</f>
        <v>-5.6499999999999996E-4</v>
      </c>
      <c r="H16" s="7">
        <f>RTD("market.rtd",,$B$3,$B16,H$5)</f>
        <v>114.999664</v>
      </c>
      <c r="I16" s="7">
        <f>RTD("market.rtd",,$B$3,$B16,I$5)</f>
        <v>79.2</v>
      </c>
      <c r="K16" s="7">
        <f>RTD("market.rtd",,$B$3,$B16,K$5)</f>
        <v>79.58</v>
      </c>
      <c r="L16" s="10">
        <f>RTD("market.rtd",,$B$3,$B16,L$5)</f>
        <v>-4.4998169999999997E-2</v>
      </c>
      <c r="M16" s="11">
        <f>RTD("market.rtd",,$B$3,$B16,M$5)</f>
        <v>-5.6499999999999996E-4</v>
      </c>
      <c r="N16" s="7">
        <f>RTD("market.rtd",,$B$3,$B16,N$5)</f>
        <v>114.999664</v>
      </c>
      <c r="O16" s="7">
        <f>RTD("market.rtd",,$B$3,$B16,O$5)</f>
        <v>79.2</v>
      </c>
      <c r="Q16" t="str">
        <f t="shared" si="0"/>
        <v>USDRUB=X=X</v>
      </c>
      <c r="R16" t="str">
        <f>RTD("market.rtd",,$B$3,$B16,R$5)</f>
        <v>USDRUB</v>
      </c>
      <c r="S16" t="str">
        <f>RTD("market.rtd",,$B$3,$B16,S$5)</f>
        <v>USD/RUB</v>
      </c>
      <c r="T16" t="str">
        <f>RTD("market.rtd",,$B$3,$B16,T$5)</f>
        <v>USD-RUB</v>
      </c>
      <c r="U16" t="str">
        <f>RTD("market.rtd",,$B$3,$B16,U$5)</f>
        <v>USD_RUB</v>
      </c>
      <c r="V16" t="str">
        <f>RTD("market.rtd",,$B$3,$B16,V$5)</f>
        <v>USDRUB=X</v>
      </c>
      <c r="X16" t="str">
        <f>RTD("market.rtd",,$B$3,$B16,X$5)</f>
        <v/>
      </c>
    </row>
    <row r="17" spans="2:24" x14ac:dyDescent="0.25">
      <c r="B17" t="s">
        <v>48</v>
      </c>
      <c r="C17" t="str">
        <f>RTD("market.rtd",,$B$3,$B17,C$5)</f>
        <v>USD/ZAR</v>
      </c>
      <c r="D17" s="3">
        <f>RTD("market.rtd",,$B$3,$B17,D$5)</f>
        <v>45799.358732870372</v>
      </c>
      <c r="E17" s="7">
        <f>RTD("market.rtd",,$B$3,$B17,E$5)</f>
        <v>18.0185</v>
      </c>
      <c r="F17" s="10">
        <f>RTD("market.rtd",,$B$3,$B17,F$5)</f>
        <v>5.4199219999999999E-2</v>
      </c>
      <c r="G17" s="11">
        <f>RTD("market.rtd",,$B$3,$B17,G$5)</f>
        <v>3.0160169999999997E-3</v>
      </c>
      <c r="H17" s="7">
        <f>RTD("market.rtd",,$B$3,$B17,H$5)</f>
        <v>19.9285</v>
      </c>
      <c r="I17" s="7">
        <f>RTD("market.rtd",,$B$3,$B17,I$5)</f>
        <v>14.86037</v>
      </c>
      <c r="K17" s="7">
        <f>RTD("market.rtd",,$B$3,$B17,K$5)</f>
        <v>18.0185</v>
      </c>
      <c r="L17" s="10">
        <f>RTD("market.rtd",,$B$3,$B17,L$5)</f>
        <v>5.4199219999999999E-2</v>
      </c>
      <c r="M17" s="11">
        <f>RTD("market.rtd",,$B$3,$B17,M$5)</f>
        <v>3.0160169999999997E-3</v>
      </c>
      <c r="N17" s="7">
        <f>RTD("market.rtd",,$B$3,$B17,N$5)</f>
        <v>19.9285</v>
      </c>
      <c r="O17" s="7">
        <f>RTD("market.rtd",,$B$3,$B17,O$5)</f>
        <v>14.86037</v>
      </c>
      <c r="Q17" t="str">
        <f t="shared" si="0"/>
        <v>USDZAR=X=X</v>
      </c>
      <c r="R17" t="str">
        <f>RTD("market.rtd",,$B$3,$B17,R$5)</f>
        <v>USDZAR</v>
      </c>
      <c r="S17" t="str">
        <f>RTD("market.rtd",,$B$3,$B17,S$5)</f>
        <v>USD/ZAR</v>
      </c>
      <c r="T17" t="str">
        <f>RTD("market.rtd",,$B$3,$B17,T$5)</f>
        <v>USD-ZAR</v>
      </c>
      <c r="U17" t="str">
        <f>RTD("market.rtd",,$B$3,$B17,U$5)</f>
        <v>USD_ZAR</v>
      </c>
      <c r="V17" t="str">
        <f>RTD("market.rtd",,$B$3,$B17,V$5)</f>
        <v>USDZAR=X</v>
      </c>
      <c r="X17" t="str">
        <f>RTD("market.rtd",,$B$3,$B17,X$5)</f>
        <v/>
      </c>
    </row>
    <row r="18" spans="2:24" x14ac:dyDescent="0.25">
      <c r="B18" t="s">
        <v>49</v>
      </c>
      <c r="C18" t="str">
        <f>RTD("market.rtd",,$B$3,$B18,C$5)</f>
        <v>USD/INR</v>
      </c>
      <c r="D18" s="3">
        <f>RTD("market.rtd",,$B$3,$B18,D$5)</f>
        <v>45799.358754293979</v>
      </c>
      <c r="E18" s="7">
        <f>RTD("market.rtd",,$B$3,$B18,E$5)</f>
        <v>85.933000000000007</v>
      </c>
      <c r="F18" s="10">
        <f>RTD("market.rtd",,$B$3,$B18,F$5)</f>
        <v>0.36299895999999998</v>
      </c>
      <c r="G18" s="11">
        <f>RTD("market.rtd",,$B$3,$B18,G$5)</f>
        <v>4.2424261999999997E-3</v>
      </c>
      <c r="H18" s="7">
        <f>RTD("market.rtd",,$B$3,$B18,H$5)</f>
        <v>88.071299999999994</v>
      </c>
      <c r="I18" s="7">
        <f>RTD("market.rtd",,$B$3,$B18,I$5)</f>
        <v>72.967100000000002</v>
      </c>
      <c r="K18" s="7">
        <f>RTD("market.rtd",,$B$3,$B18,K$5)</f>
        <v>85.933000000000007</v>
      </c>
      <c r="L18" s="10">
        <f>RTD("market.rtd",,$B$3,$B18,L$5)</f>
        <v>0.36299895999999998</v>
      </c>
      <c r="M18" s="11">
        <f>RTD("market.rtd",,$B$3,$B18,M$5)</f>
        <v>4.2424261999999997E-3</v>
      </c>
      <c r="N18" s="7">
        <f>RTD("market.rtd",,$B$3,$B18,N$5)</f>
        <v>88.071299999999994</v>
      </c>
      <c r="O18" s="7">
        <f>RTD("market.rtd",,$B$3,$B18,O$5)</f>
        <v>72.967100000000002</v>
      </c>
      <c r="Q18" t="str">
        <f t="shared" si="0"/>
        <v>USDINR=X=X</v>
      </c>
      <c r="R18" t="str">
        <f>RTD("market.rtd",,$B$3,$B18,R$5)</f>
        <v>USDINR</v>
      </c>
      <c r="S18" t="str">
        <f>RTD("market.rtd",,$B$3,$B18,S$5)</f>
        <v>USD/INR</v>
      </c>
      <c r="T18" t="str">
        <f>RTD("market.rtd",,$B$3,$B18,T$5)</f>
        <v>USD-INR</v>
      </c>
      <c r="U18" t="str">
        <f>RTD("market.rtd",,$B$3,$B18,U$5)</f>
        <v>USD_INR</v>
      </c>
      <c r="V18" t="str">
        <f>RTD("market.rtd",,$B$3,$B18,V$5)</f>
        <v>USDINR=X</v>
      </c>
      <c r="X18" t="str">
        <f>RTD("market.rtd",,$B$3,$B18,X$5)</f>
        <v/>
      </c>
    </row>
    <row r="19" spans="2:24" x14ac:dyDescent="0.25">
      <c r="B19" t="s">
        <v>50</v>
      </c>
      <c r="C19" t="str">
        <f>RTD("market.rtd",,$B$3,$B19,C$5)</f>
        <v>USD/BRL</v>
      </c>
      <c r="D19" s="3">
        <f>RTD("market.rtd",,$B$3,$B19,D$5)</f>
        <v>45799.358804363423</v>
      </c>
      <c r="E19" s="7">
        <f>RTD("market.rtd",,$B$3,$B19,E$5)</f>
        <v>5.6787999999999998</v>
      </c>
      <c r="F19" s="10">
        <f>RTD("market.rtd",,$B$3,$B19,F$5)</f>
        <v>3.3699989999999999E-2</v>
      </c>
      <c r="G19" s="11">
        <f>RTD("market.rtd",,$B$3,$B19,G$5)</f>
        <v>5.9695655000000002E-3</v>
      </c>
      <c r="H19" s="7">
        <f>RTD("market.rtd",,$B$3,$B19,H$5)</f>
        <v>6.4111000000000002</v>
      </c>
      <c r="I19" s="7">
        <f>RTD("market.rtd",,$B$3,$B19,I$5)</f>
        <v>5.1054909999999998</v>
      </c>
      <c r="K19" s="7">
        <f>RTD("market.rtd",,$B$3,$B19,K$5)</f>
        <v>5.6787999999999998</v>
      </c>
      <c r="L19" s="10">
        <f>RTD("market.rtd",,$B$3,$B19,L$5)</f>
        <v>3.3699989999999999E-2</v>
      </c>
      <c r="M19" s="11">
        <f>RTD("market.rtd",,$B$3,$B19,M$5)</f>
        <v>5.9695655000000002E-3</v>
      </c>
      <c r="N19" s="7">
        <f>RTD("market.rtd",,$B$3,$B19,N$5)</f>
        <v>6.4111000000000002</v>
      </c>
      <c r="O19" s="7">
        <f>RTD("market.rtd",,$B$3,$B19,O$5)</f>
        <v>5.1054909999999998</v>
      </c>
      <c r="Q19" t="str">
        <f t="shared" si="0"/>
        <v>USDBRL=X=X</v>
      </c>
      <c r="R19" t="str">
        <f>RTD("market.rtd",,$B$3,$B19,R$5)</f>
        <v>USDBRL</v>
      </c>
      <c r="S19" t="str">
        <f>RTD("market.rtd",,$B$3,$B19,S$5)</f>
        <v>USD/BRL</v>
      </c>
      <c r="T19" t="str">
        <f>RTD("market.rtd",,$B$3,$B19,T$5)</f>
        <v>USD-BRL</v>
      </c>
      <c r="U19" t="str">
        <f>RTD("market.rtd",,$B$3,$B19,U$5)</f>
        <v>USD_BRL</v>
      </c>
      <c r="V19" t="str">
        <f>RTD("market.rtd",,$B$3,$B19,V$5)</f>
        <v>USDBRL=X</v>
      </c>
      <c r="X19" t="str">
        <f>RTD("market.rtd",,$B$3,$B19,X$5)</f>
        <v/>
      </c>
    </row>
    <row r="20" spans="2:24" x14ac:dyDescent="0.25">
      <c r="B20" t="s">
        <v>51</v>
      </c>
      <c r="C20" t="str">
        <f>RTD("market.rtd",,$B$3,$B20,C$5)</f>
        <v>USD/MXN</v>
      </c>
      <c r="D20" s="3">
        <f>RTD("market.rtd",,$B$3,$B20,D$5)</f>
        <v>45799.35882011574</v>
      </c>
      <c r="E20" s="7">
        <f>RTD("market.rtd",,$B$3,$B20,E$5)</f>
        <v>19.428999999999998</v>
      </c>
      <c r="F20" s="10">
        <f>RTD("market.rtd",,$B$3,$B20,F$5)</f>
        <v>6.1400000000000003E-2</v>
      </c>
      <c r="G20" s="11">
        <f>RTD("market.rtd",,$B$3,$B20,G$5)</f>
        <v>3.1674214999999999E-3</v>
      </c>
      <c r="H20" s="7">
        <f>RTD("market.rtd",,$B$3,$B20,H$5)</f>
        <v>21.28773</v>
      </c>
      <c r="I20" s="7">
        <f>RTD("market.rtd",,$B$3,$B20,I$5)</f>
        <v>16.613900000000001</v>
      </c>
      <c r="K20" s="7">
        <f>RTD("market.rtd",,$B$3,$B20,K$5)</f>
        <v>19.428999999999998</v>
      </c>
      <c r="L20" s="10">
        <f>RTD("market.rtd",,$B$3,$B20,L$5)</f>
        <v>6.1400000000000003E-2</v>
      </c>
      <c r="M20" s="11">
        <f>RTD("market.rtd",,$B$3,$B20,M$5)</f>
        <v>3.1674214999999999E-3</v>
      </c>
      <c r="N20" s="7">
        <f>RTD("market.rtd",,$B$3,$B20,N$5)</f>
        <v>21.28773</v>
      </c>
      <c r="O20" s="7">
        <f>RTD("market.rtd",,$B$3,$B20,O$5)</f>
        <v>16.613900000000001</v>
      </c>
      <c r="Q20" t="str">
        <f t="shared" si="0"/>
        <v>USDMXN=X=X</v>
      </c>
      <c r="R20" t="str">
        <f>RTD("market.rtd",,$B$3,$B20,R$5)</f>
        <v>USDMXN</v>
      </c>
      <c r="S20" t="str">
        <f>RTD("market.rtd",,$B$3,$B20,S$5)</f>
        <v>USD/MXN</v>
      </c>
      <c r="T20" t="str">
        <f>RTD("market.rtd",,$B$3,$B20,T$5)</f>
        <v>USD-MXN</v>
      </c>
      <c r="U20" t="str">
        <f>RTD("market.rtd",,$B$3,$B20,U$5)</f>
        <v>USD_MXN</v>
      </c>
      <c r="V20" t="str">
        <f>RTD("market.rtd",,$B$3,$B20,V$5)</f>
        <v>USDMXN=X</v>
      </c>
      <c r="X20" t="str">
        <f>RTD("market.rtd",,$B$3,$B20,X$5)</f>
        <v/>
      </c>
    </row>
    <row r="24" spans="2:24" x14ac:dyDescent="0.25">
      <c r="B24" s="9" t="s">
        <v>40</v>
      </c>
    </row>
    <row r="25" spans="2:24" x14ac:dyDescent="0.25">
      <c r="B25" t="s">
        <v>29</v>
      </c>
      <c r="D25" t="s">
        <v>41</v>
      </c>
    </row>
  </sheetData>
  <mergeCells count="1">
    <mergeCell ref="B3:C3"/>
  </mergeCells>
  <conditionalFormatting sqref="G6:G2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6:M2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1">
    <dataValidation type="list" allowBlank="1" showInputMessage="1" showErrorMessage="1" sqref="B3:C3" xr:uid="{00000000-0002-0000-0100-000000000000}">
      <formula1>$B$25:$B$25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Currencies</vt:lpstr>
      <vt:lpstr>Currencies2</vt:lpstr>
    </vt:vector>
  </TitlesOfParts>
  <Company>Gartle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s.vaselenko@gartle.com</cp:lastModifiedBy>
  <dcterms:created xsi:type="dcterms:W3CDTF">2015-03-24T23:52:54Z</dcterms:created>
  <dcterms:modified xsi:type="dcterms:W3CDTF">2025-05-22T12:36:57Z</dcterms:modified>
</cp:coreProperties>
</file>