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93C8CFE4-1B8F-46F6-B4C5-46E4225810EF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Historical Prices" sheetId="1" r:id="rId1"/>
    <sheet name="HistoricalData" sheetId="2" r:id="rId2"/>
  </sheets>
  <definedNames>
    <definedName name="_xlnm.Print_Area" localSheetId="0">'Historical Prices'!$B$2:$R$25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K8" i="2"/>
  <c r="M10" i="2"/>
  <c r="H13" i="2"/>
  <c r="I8" i="2"/>
  <c r="Q10" i="1"/>
  <c r="C11" i="1"/>
  <c r="L11" i="2"/>
  <c r="Q18" i="1"/>
  <c r="G8" i="2"/>
  <c r="H8" i="2"/>
  <c r="Q21" i="1"/>
  <c r="Q6" i="1"/>
  <c r="K12" i="2"/>
  <c r="N12" i="2"/>
  <c r="P9" i="2"/>
  <c r="J7" i="2"/>
  <c r="I6" i="2"/>
  <c r="K6" i="2"/>
  <c r="N6" i="2"/>
  <c r="R12" i="2"/>
  <c r="Q6" i="2"/>
  <c r="U9" i="2"/>
  <c r="Q8" i="2"/>
  <c r="L8" i="2"/>
  <c r="P12" i="2"/>
  <c r="N7" i="2"/>
  <c r="H11" i="2"/>
  <c r="N13" i="2"/>
  <c r="P8" i="2"/>
  <c r="J13" i="2"/>
  <c r="I13" i="2"/>
  <c r="F11" i="2"/>
  <c r="J8" i="2"/>
  <c r="Q16" i="1"/>
  <c r="Q7" i="1"/>
  <c r="Q11" i="1"/>
  <c r="F12" i="2"/>
  <c r="H12" i="2"/>
  <c r="I9" i="2"/>
  <c r="G10" i="2"/>
  <c r="K7" i="2"/>
  <c r="P10" i="2"/>
  <c r="G6" i="2"/>
  <c r="R6" i="2"/>
  <c r="U6" i="2"/>
  <c r="S6" i="2"/>
  <c r="T12" i="2"/>
  <c r="U11" i="2"/>
  <c r="T11" i="2"/>
  <c r="M8" i="2"/>
  <c r="M9" i="2"/>
  <c r="L9" i="2"/>
  <c r="I10" i="2"/>
  <c r="F10" i="2"/>
  <c r="T9" i="2"/>
  <c r="T13" i="2"/>
  <c r="Q11" i="2"/>
  <c r="Q13" i="2"/>
  <c r="M12" i="2"/>
  <c r="P6" i="2"/>
  <c r="F7" i="2"/>
  <c r="Q7" i="2"/>
  <c r="Q15" i="1"/>
  <c r="Q23" i="1"/>
  <c r="I12" i="2"/>
  <c r="U10" i="2"/>
  <c r="T10" i="2"/>
  <c r="C10" i="1"/>
  <c r="P13" i="2"/>
  <c r="Q14" i="1"/>
  <c r="Q24" i="1"/>
  <c r="C19" i="1"/>
  <c r="C6" i="1"/>
  <c r="D11" i="2"/>
  <c r="Q8" i="1"/>
  <c r="Q9" i="1"/>
  <c r="O12" i="2"/>
  <c r="M7" i="2"/>
  <c r="G7" i="2"/>
  <c r="R8" i="2"/>
  <c r="U7" i="2"/>
  <c r="F9" i="2"/>
  <c r="R7" i="2"/>
  <c r="S7" i="2"/>
  <c r="C23" i="1"/>
  <c r="J12" i="2"/>
  <c r="Q10" i="2"/>
  <c r="C15" i="1"/>
  <c r="G11" i="2"/>
  <c r="N8" i="2"/>
  <c r="Q20" i="1"/>
  <c r="C16" i="1"/>
  <c r="D13" i="2"/>
  <c r="C25" i="1"/>
  <c r="L13" i="2"/>
  <c r="F13" i="2"/>
  <c r="N9" i="2"/>
  <c r="D12" i="2"/>
  <c r="K9" i="2"/>
  <c r="H7" i="2"/>
  <c r="J6" i="2"/>
  <c r="L10" i="2"/>
  <c r="N10" i="2"/>
  <c r="D7" i="2"/>
  <c r="S12" i="2"/>
  <c r="T7" i="2"/>
  <c r="R11" i="2"/>
  <c r="T6" i="2"/>
  <c r="S13" i="2"/>
  <c r="S11" i="2"/>
  <c r="C21" i="1"/>
  <c r="C20" i="1"/>
  <c r="C22" i="1"/>
  <c r="Q13" i="1"/>
  <c r="K11" i="2"/>
  <c r="J11" i="2"/>
  <c r="C13" i="1"/>
  <c r="C17" i="1"/>
  <c r="C14" i="1"/>
  <c r="H9" i="2"/>
  <c r="O7" i="2"/>
  <c r="F6" i="2"/>
  <c r="M6" i="2"/>
  <c r="S8" i="2"/>
  <c r="M13" i="2"/>
  <c r="P7" i="2"/>
  <c r="R9" i="2"/>
  <c r="K13" i="2"/>
  <c r="Q25" i="1"/>
  <c r="N11" i="2"/>
  <c r="M11" i="2"/>
  <c r="Q22" i="1"/>
  <c r="D8" i="2"/>
  <c r="G13" i="2"/>
  <c r="C24" i="1"/>
  <c r="I11" i="2"/>
  <c r="P11" i="2"/>
  <c r="G9" i="2"/>
  <c r="J9" i="2"/>
  <c r="G12" i="2"/>
  <c r="D10" i="2"/>
  <c r="O10" i="2"/>
  <c r="I7" i="2"/>
  <c r="H10" i="2"/>
  <c r="O6" i="2"/>
  <c r="U13" i="2"/>
  <c r="R10" i="2"/>
  <c r="U8" i="2"/>
  <c r="S9" i="2"/>
  <c r="Q19" i="1"/>
  <c r="O13" i="2"/>
  <c r="C12" i="1"/>
  <c r="Q17" i="1"/>
  <c r="Q12" i="1"/>
  <c r="O8" i="2"/>
  <c r="C18" i="1"/>
  <c r="C9" i="1"/>
  <c r="C7" i="1"/>
  <c r="O9" i="2"/>
  <c r="D9" i="2"/>
  <c r="L12" i="2"/>
  <c r="H6" i="2"/>
  <c r="L7" i="2"/>
  <c r="K10" i="2"/>
  <c r="J10" i="2"/>
  <c r="D6" i="2"/>
  <c r="Q9" i="2"/>
  <c r="Q12" i="2"/>
  <c r="S10" i="2"/>
  <c r="U12" i="2"/>
  <c r="R13" i="2"/>
  <c r="F8" i="2"/>
  <c r="O11" i="2"/>
  <c r="L6" i="2"/>
  <c r="T8" i="2"/>
  <c r="E6" i="2" l="1"/>
  <c r="E9" i="2"/>
  <c r="R12" i="1"/>
  <c r="R17" i="1"/>
  <c r="R19" i="1"/>
  <c r="E10" i="2"/>
  <c r="E8" i="2"/>
  <c r="R22" i="1"/>
  <c r="R25" i="1"/>
  <c r="R13" i="1"/>
  <c r="E7" i="2"/>
  <c r="E12" i="2"/>
  <c r="E13" i="2"/>
  <c r="R20" i="1"/>
  <c r="R9" i="1"/>
  <c r="R8" i="1"/>
  <c r="E11" i="2"/>
  <c r="R24" i="1"/>
  <c r="R14" i="1"/>
  <c r="R23" i="1"/>
  <c r="R15" i="1"/>
  <c r="R11" i="1"/>
  <c r="R7" i="1"/>
  <c r="R16" i="1"/>
  <c r="R6" i="1"/>
  <c r="R21" i="1"/>
  <c r="R18" i="1"/>
  <c r="R10" i="1"/>
  <c r="N7" i="1"/>
  <c r="E9" i="1"/>
  <c r="H18" i="1"/>
  <c r="K18" i="1"/>
  <c r="K12" i="1"/>
  <c r="E24" i="1"/>
  <c r="G14" i="1"/>
  <c r="H14" i="1"/>
  <c r="F17" i="1"/>
  <c r="E13" i="1"/>
  <c r="H7" i="1"/>
  <c r="D9" i="1"/>
  <c r="G18" i="1"/>
  <c r="D18" i="1"/>
  <c r="D12" i="1"/>
  <c r="N24" i="1"/>
  <c r="M14" i="1"/>
  <c r="K14" i="1"/>
  <c r="E17" i="1"/>
  <c r="N13" i="1"/>
  <c r="F22" i="1"/>
  <c r="H20" i="1"/>
  <c r="H21" i="1"/>
  <c r="I21" i="1"/>
  <c r="G25" i="1"/>
  <c r="N16" i="1"/>
  <c r="F16" i="1"/>
  <c r="E15" i="1"/>
  <c r="K23" i="1"/>
  <c r="N23" i="1"/>
  <c r="G6" i="1"/>
  <c r="O19" i="1"/>
  <c r="I19" i="1"/>
  <c r="D10" i="1"/>
  <c r="L11" i="1"/>
  <c r="K11" i="1"/>
  <c r="O8" i="1"/>
  <c r="G16" i="1"/>
  <c r="K19" i="1"/>
  <c r="F8" i="1"/>
  <c r="E20" i="1"/>
  <c r="I15" i="1"/>
  <c r="N19" i="1"/>
  <c r="K7" i="1"/>
  <c r="F7" i="1"/>
  <c r="O9" i="1"/>
  <c r="I18" i="1"/>
  <c r="F18" i="1"/>
  <c r="E12" i="1"/>
  <c r="K24" i="1"/>
  <c r="F24" i="1"/>
  <c r="N14" i="1"/>
  <c r="L14" i="1"/>
  <c r="N17" i="1"/>
  <c r="H13" i="1"/>
  <c r="O22" i="1"/>
  <c r="E22" i="1"/>
  <c r="D20" i="1"/>
  <c r="D21" i="1"/>
  <c r="M21" i="1"/>
  <c r="E25" i="1"/>
  <c r="H16" i="1"/>
  <c r="O16" i="1"/>
  <c r="H15" i="1"/>
  <c r="F23" i="1"/>
  <c r="L23" i="1"/>
  <c r="F6" i="1"/>
  <c r="F19" i="1"/>
  <c r="L19" i="1"/>
  <c r="H10" i="1"/>
  <c r="E11" i="1"/>
  <c r="M11" i="1"/>
  <c r="D8" i="1"/>
  <c r="E7" i="1"/>
  <c r="M24" i="1"/>
  <c r="E14" i="1"/>
  <c r="I17" i="1"/>
  <c r="K22" i="1"/>
  <c r="E21" i="1"/>
  <c r="E16" i="1"/>
  <c r="O23" i="1"/>
  <c r="H11" i="1"/>
  <c r="M10" i="1"/>
  <c r="G7" i="1"/>
  <c r="I12" i="1"/>
  <c r="O13" i="1"/>
  <c r="G21" i="1"/>
  <c r="I6" i="1"/>
  <c r="H8" i="1"/>
  <c r="O21" i="1"/>
  <c r="H23" i="1"/>
  <c r="G10" i="1"/>
  <c r="O7" i="1"/>
  <c r="L7" i="1"/>
  <c r="N9" i="1"/>
  <c r="M18" i="1"/>
  <c r="N12" i="1"/>
  <c r="G24" i="1"/>
  <c r="H24" i="1"/>
  <c r="O14" i="1"/>
  <c r="O17" i="1"/>
  <c r="K17" i="1"/>
  <c r="I13" i="1"/>
  <c r="N22" i="1"/>
  <c r="G22" i="1"/>
  <c r="O20" i="1"/>
  <c r="F21" i="1"/>
  <c r="H25" i="1"/>
  <c r="D16" i="1"/>
  <c r="I16" i="1"/>
  <c r="M15" i="1"/>
  <c r="G23" i="1"/>
  <c r="H6" i="1"/>
  <c r="H19" i="1"/>
  <c r="D19" i="1"/>
  <c r="O10" i="1"/>
  <c r="I11" i="1"/>
  <c r="G11" i="1"/>
  <c r="I8" i="1"/>
  <c r="I7" i="1"/>
  <c r="L9" i="1"/>
  <c r="N18" i="1"/>
  <c r="M12" i="1"/>
  <c r="I24" i="1"/>
  <c r="L17" i="1"/>
  <c r="M13" i="1"/>
  <c r="D22" i="1"/>
  <c r="G20" i="1"/>
  <c r="L25" i="1"/>
  <c r="D15" i="1"/>
  <c r="L6" i="1"/>
  <c r="G19" i="1"/>
  <c r="F10" i="1"/>
  <c r="L8" i="1"/>
  <c r="K10" i="1"/>
  <c r="F11" i="1"/>
  <c r="G8" i="1"/>
  <c r="G9" i="1"/>
  <c r="O18" i="1"/>
  <c r="D24" i="1"/>
  <c r="H17" i="1"/>
  <c r="M22" i="1"/>
  <c r="M20" i="1"/>
  <c r="N25" i="1"/>
  <c r="O15" i="1"/>
  <c r="E23" i="1"/>
  <c r="I10" i="1"/>
  <c r="O11" i="1"/>
  <c r="H22" i="1"/>
  <c r="F25" i="1"/>
  <c r="K16" i="1"/>
  <c r="K6" i="1"/>
  <c r="L10" i="1"/>
  <c r="N8" i="1"/>
  <c r="M7" i="1"/>
  <c r="I9" i="1"/>
  <c r="H9" i="1"/>
  <c r="L18" i="1"/>
  <c r="F12" i="1"/>
  <c r="H12" i="1"/>
  <c r="L24" i="1"/>
  <c r="F14" i="1"/>
  <c r="D17" i="1"/>
  <c r="M17" i="1"/>
  <c r="L13" i="1"/>
  <c r="L22" i="1"/>
  <c r="I20" i="1"/>
  <c r="K20" i="1"/>
  <c r="N21" i="1"/>
  <c r="K25" i="1"/>
  <c r="O25" i="1"/>
  <c r="L16" i="1"/>
  <c r="F15" i="1"/>
  <c r="G15" i="1"/>
  <c r="I23" i="1"/>
  <c r="M6" i="1"/>
  <c r="E19" i="1"/>
  <c r="N10" i="1"/>
  <c r="D11" i="1"/>
  <c r="K8" i="1"/>
  <c r="M8" i="1"/>
  <c r="D7" i="1"/>
  <c r="K9" i="1"/>
  <c r="M9" i="1"/>
  <c r="E18" i="1"/>
  <c r="O12" i="1"/>
  <c r="G12" i="1"/>
  <c r="O24" i="1"/>
  <c r="I14" i="1"/>
  <c r="G17" i="1"/>
  <c r="F13" i="1"/>
  <c r="D13" i="1"/>
  <c r="I22" i="1"/>
  <c r="F20" i="1"/>
  <c r="N20" i="1"/>
  <c r="K21" i="1"/>
  <c r="D25" i="1"/>
  <c r="M25" i="1"/>
  <c r="M16" i="1"/>
  <c r="L15" i="1"/>
  <c r="K15" i="1"/>
  <c r="M23" i="1"/>
  <c r="O6" i="1"/>
  <c r="E6" i="1"/>
  <c r="M19" i="1"/>
  <c r="E8" i="1"/>
  <c r="F9" i="1"/>
  <c r="L12" i="1"/>
  <c r="D14" i="1"/>
  <c r="G13" i="1"/>
  <c r="L20" i="1"/>
  <c r="I25" i="1"/>
  <c r="N15" i="1"/>
  <c r="N6" i="1"/>
  <c r="E10" i="1"/>
  <c r="K13" i="1"/>
  <c r="L21" i="1"/>
  <c r="D23" i="1"/>
  <c r="D6" i="1"/>
  <c r="N11" i="1"/>
</calcChain>
</file>

<file path=xl/sharedStrings.xml><?xml version="1.0" encoding="utf-8"?>
<sst xmlns="http://schemas.openxmlformats.org/spreadsheetml/2006/main" count="59" uniqueCount="38">
  <si>
    <t>Symbol</t>
  </si>
  <si>
    <t>Provider</t>
  </si>
  <si>
    <t>Day</t>
  </si>
  <si>
    <t>Date</t>
  </si>
  <si>
    <t>Open</t>
  </si>
  <si>
    <t>Low</t>
  </si>
  <si>
    <t>High</t>
  </si>
  <si>
    <t>Close</t>
  </si>
  <si>
    <t>Change</t>
  </si>
  <si>
    <t>PercentChange</t>
  </si>
  <si>
    <t>PrevOpen</t>
  </si>
  <si>
    <t>PrevLow</t>
  </si>
  <si>
    <t>PrevHigh</t>
  </si>
  <si>
    <t>PrevClose</t>
  </si>
  <si>
    <t>rtd_LastMessage</t>
  </si>
  <si>
    <t>TradingDay</t>
  </si>
  <si>
    <t>Available Providers</t>
  </si>
  <si>
    <t>TradeDate</t>
  </si>
  <si>
    <t>ChangeInPercent</t>
  </si>
  <si>
    <t>PrevDate</t>
  </si>
  <si>
    <t>rtd_LastError</t>
  </si>
  <si>
    <t>rtd_LastUpdate</t>
  </si>
  <si>
    <t>rtd_LastUpdateDate</t>
  </si>
  <si>
    <t>rtd_LastUpdateTime</t>
  </si>
  <si>
    <t>GBPUSD=X</t>
  </si>
  <si>
    <t>EURUSD=X</t>
  </si>
  <si>
    <t>USDCAD=X</t>
  </si>
  <si>
    <t>AUDUSD=X</t>
  </si>
  <si>
    <t>NZDUSD=X</t>
  </si>
  <si>
    <t>USDJPY=X</t>
  </si>
  <si>
    <t>USDCHF=X</t>
  </si>
  <si>
    <t>USDSEK=X</t>
  </si>
  <si>
    <t>YahooFinanceHistoricalPrices</t>
  </si>
  <si>
    <t>YahooFinanceHistoricalPricesWeekly</t>
  </si>
  <si>
    <t>YahooFinanceHistoricalPricesMonthly</t>
  </si>
  <si>
    <t>If you see #N/A in formulas, save the workbook to a trusted location like the Desktop</t>
  </si>
  <si>
    <t>TradeTime</t>
  </si>
  <si>
    <t>TradingTime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</si>
</sst>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\ h:mm\ AM/PM;@"/>
    <numFmt numFmtId="165" formatCode="[$-F400]h:mm:ss\ AM/PM"/>
    <numFmt numFmtId="166" formatCode="0.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10" fontId="0" fillId="0" borderId="0" xfId="0" applyNumberFormat="1"/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20">
    <dxf>
      <numFmt numFmtId="165" formatCode="[$-F400]h:mm:ss\ AM/PM"/>
    </dxf>
    <dxf>
      <numFmt numFmtId="19" formatCode="dd/mm/yyyy"/>
    </dxf>
    <dxf>
      <numFmt numFmtId="164" formatCode="[$-409]m/d/yy\ h:mm\ AM/PM;@"/>
    </dxf>
    <dxf>
      <numFmt numFmtId="0" formatCode="General"/>
    </dxf>
    <dxf>
      <numFmt numFmtId="0" formatCode="General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9" formatCode="dd/mm/yyyy"/>
    </dxf>
    <dxf>
      <numFmt numFmtId="14" formatCode="0.00%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6" formatCode="0.0000"/>
    </dxf>
    <dxf>
      <numFmt numFmtId="165" formatCode="[$-F400]h:mm:ss\ AM/PM"/>
    </dxf>
    <dxf>
      <numFmt numFmtId="19" formatCode="dd/mm/yyyy"/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 t="s">
        <v/>
        <stp/>
        <stp>YahooFinanceHistoricalPrices</stp>
        <stp>EURUSD=X</stp>
        <stp/>
        <stp>rtd_LastMessage</stp>
        <tr r="R6" s="2"/>
      </tp>
      <tp>
        <v>8.2101806239731623E-4</v>
        <stp/>
        <stp>YahooFinanceHistoricalPrices</stp>
        <stp>GBPUSD=X</stp>
        <stp/>
        <stp>ChangeInPercent</stp>
        <tr r="K7" s="2"/>
      </tp>
      <tp t="s">
        <v/>
        <stp/>
        <stp>YahooFinanceHistoricalPrices</stp>
        <stp>GBPUSD=X</stp>
        <stp/>
        <stp>rtd_LastMessage</stp>
        <tr r="R7" s="2"/>
      </tp>
      <tp>
        <v>8.8589652728554569E-4</v>
        <stp/>
        <stp>YahooFinanceHistoricalPrices</stp>
        <stp>EURUSD=X</stp>
        <stp/>
        <stp>ChangeInPercent</stp>
        <tr r="K6" s="2"/>
      </tp>
      <tp>
        <v>0.59279999999999999</v>
        <stp/>
        <stp>YahooFinanceHistoricalPrices</stp>
        <stp>NZDUSD=X</stp>
        <stp/>
        <stp>PrevOpen</stp>
        <tr r="M10" s="2"/>
      </tp>
      <tp>
        <v>1.3399000000000001</v>
        <stp/>
        <stp>YahooFinanceHistoricalPrices</stp>
        <stp>GBPUSD=X</stp>
        <stp/>
        <stp>PrevOpen</stp>
        <tr r="M7" s="2"/>
      </tp>
      <tp>
        <v>1.1288</v>
        <stp/>
        <stp>YahooFinanceHistoricalPrices</stp>
        <stp>EURUSD=X</stp>
        <stp/>
        <stp>PrevOpen</stp>
        <tr r="M6" s="2"/>
      </tp>
      <tp>
        <v>0.64259999999999995</v>
        <stp/>
        <stp>YahooFinanceHistoricalPrices</stp>
        <stp>AUDUSD=X</stp>
        <stp/>
        <stp>PrevOpen</stp>
        <tr r="M9" s="2"/>
      </tp>
      <tp>
        <v>45798</v>
        <stp/>
        <stp>YahooFinanceHistoricalPrices</stp>
        <stp>USDCHF=X</stp>
        <stp/>
        <stp>PrevDate</stp>
        <tr r="L12" s="2"/>
      </tp>
      <tp>
        <v>45798</v>
        <stp/>
        <stp>YahooFinanceHistoricalPrices</stp>
        <stp>USDCAD=X</stp>
        <stp/>
        <stp>PrevDate</stp>
        <tr r="L8" s="2"/>
      </tp>
      <tp>
        <v>45772</v>
        <stp/>
        <stp>YahooFinanceHistoricalPrices</stp>
        <stp>GBPUSD=X</stp>
        <stp>TradingDay</stp>
        <stp>20</stp>
        <tr r="Q25" s="1"/>
      </tp>
      <tp>
        <v>45775</v>
        <stp/>
        <stp>YahooFinanceHistoricalPrices</stp>
        <stp>GBPUSD=X</stp>
        <stp>TradingDay</stp>
        <stp>19</stp>
        <tr r="Q24" s="1"/>
      </tp>
      <tp>
        <v>45776</v>
        <stp/>
        <stp>YahooFinanceHistoricalPrices</stp>
        <stp>GBPUSD=X</stp>
        <stp>TradingDay</stp>
        <stp>18</stp>
        <tr r="Q23" s="1"/>
      </tp>
      <tp>
        <v>45783</v>
        <stp/>
        <stp>YahooFinanceHistoricalPrices</stp>
        <stp>GBPUSD=X</stp>
        <stp>TradingDay</stp>
        <stp>13</stp>
        <tr r="Q18" s="1"/>
      </tp>
      <tp>
        <v>45784</v>
        <stp/>
        <stp>YahooFinanceHistoricalPrices</stp>
        <stp>GBPUSD=X</stp>
        <stp>TradingDay</stp>
        <stp>12</stp>
        <tr r="Q17" s="1"/>
      </tp>
      <tp>
        <v>45785</v>
        <stp/>
        <stp>YahooFinanceHistoricalPrices</stp>
        <stp>GBPUSD=X</stp>
        <stp>TradingDay</stp>
        <stp>11</stp>
        <tr r="Q16" s="1"/>
      </tp>
      <tp>
        <v>45786</v>
        <stp/>
        <stp>YahooFinanceHistoricalPrices</stp>
        <stp>GBPUSD=X</stp>
        <stp>TradingDay</stp>
        <stp>10</stp>
        <tr r="Q15" s="1"/>
      </tp>
      <tp>
        <v>45777</v>
        <stp/>
        <stp>YahooFinanceHistoricalPrices</stp>
        <stp>GBPUSD=X</stp>
        <stp>TradingDay</stp>
        <stp>17</stp>
        <tr r="Q22" s="1"/>
      </tp>
      <tp>
        <v>45778</v>
        <stp/>
        <stp>YahooFinanceHistoricalPrices</stp>
        <stp>GBPUSD=X</stp>
        <stp>TradingDay</stp>
        <stp>16</stp>
        <tr r="Q21" s="1"/>
      </tp>
      <tp>
        <v>45779</v>
        <stp/>
        <stp>YahooFinanceHistoricalPrices</stp>
        <stp>GBPUSD=X</stp>
        <stp>TradingDay</stp>
        <stp>15</stp>
        <tr r="Q20" s="1"/>
      </tp>
      <tp>
        <v>45782</v>
        <stp/>
        <stp>YahooFinanceHistoricalPrices</stp>
        <stp>GBPUSD=X</stp>
        <stp>TradingDay</stp>
        <stp>14</stp>
        <tr r="Q19" s="1"/>
      </tp>
      <tp>
        <v>144.34700000000001</v>
        <stp/>
        <stp>YahooFinanceHistoricalPrices</stp>
        <stp>USDJPY=X</stp>
        <stp/>
        <stp>PrevHigh</stp>
        <tr r="N11" s="2"/>
      </tp>
      <tp>
        <v>9.6332000000000004</v>
        <stp/>
        <stp>YahooFinanceHistoricalPrices</stp>
        <stp>USDSEK=X</stp>
        <stp/>
        <stp>PrevOpen</stp>
        <tr r="M13" s="2"/>
      </tp>
      <tp>
        <v>1.3264</v>
        <stp/>
        <stp>YahooFinanceHistoricalPrices</stp>
        <stp>GBPUSD=X</stp>
        <stp>45793</stp>
        <stp>PrevOpen</stp>
        <tr r="K10" s="1"/>
      </tp>
      <tp>
        <v>1.3305</v>
        <stp/>
        <stp>YahooFinanceHistoricalPrices</stp>
        <stp>GBPUSD=X</stp>
        <stp>45792</stp>
        <stp>PrevOpen</stp>
        <tr r="K11" s="1"/>
      </tp>
      <tp>
        <v>1.3178000000000001</v>
        <stp/>
        <stp>YahooFinanceHistoricalPrices</stp>
        <stp>GBPUSD=X</stp>
        <stp>45791</stp>
        <stp>PrevOpen</stp>
        <tr r="K12" s="1"/>
      </tp>
      <tp>
        <v>1.3285</v>
        <stp/>
        <stp>YahooFinanceHistoricalPrices</stp>
        <stp>GBPUSD=X</stp>
        <stp>45790</stp>
        <stp>PrevOpen</stp>
        <tr r="K13" s="1"/>
      </tp>
      <tp>
        <v>1.3306</v>
        <stp/>
        <stp>YahooFinanceHistoricalPrices</stp>
        <stp>GBPUSD=X</stp>
        <stp>45797</stp>
        <stp>PrevOpen</stp>
        <tr r="K8" s="1"/>
      </tp>
      <tp>
        <v>1.3303</v>
        <stp/>
        <stp>YahooFinanceHistoricalPrices</stp>
        <stp>GBPUSD=X</stp>
        <stp>45796</stp>
        <stp>PrevOpen</stp>
        <tr r="K9" s="1"/>
      </tp>
      <tp>
        <v>1.3360000000000001</v>
        <stp/>
        <stp>YahooFinanceHistoricalPrices</stp>
        <stp>GBPUSD=X</stp>
        <stp>45798</stp>
        <stp>PrevOpen</stp>
        <tr r="K7" s="1"/>
      </tp>
      <tp>
        <v>1.3270999999999999</v>
        <stp/>
        <stp>YahooFinanceHistoricalPrices</stp>
        <stp>GBPUSD=X</stp>
        <stp>45783</stp>
        <stp>PrevOpen</stp>
        <tr r="K18" s="1"/>
      </tp>
      <tp>
        <v>1.3287</v>
        <stp/>
        <stp>YahooFinanceHistoricalPrices</stp>
        <stp>GBPUSD=X</stp>
        <stp>45782</stp>
        <stp>PrevOpen</stp>
        <tr r="K19" s="1"/>
      </tp>
      <tp>
        <v>1.3290999999999999</v>
        <stp/>
        <stp>YahooFinanceHistoricalPrices</stp>
        <stp>GBPUSD=X</stp>
        <stp>45786</stp>
        <stp>PrevOpen</stp>
        <tr r="K15" s="1"/>
      </tp>
      <tp>
        <v>1.3352999999999999</v>
        <stp/>
        <stp>YahooFinanceHistoricalPrices</stp>
        <stp>GBPUSD=X</stp>
        <stp>45785</stp>
        <stp>PrevOpen</stp>
        <tr r="K16" s="1"/>
      </tp>
      <tp>
        <v>1.329</v>
        <stp/>
        <stp>YahooFinanceHistoricalPrices</stp>
        <stp>GBPUSD=X</stp>
        <stp>45784</stp>
        <stp>PrevOpen</stp>
        <tr r="K17" s="1"/>
      </tp>
      <tp>
        <v>1.3241000000000001</v>
        <stp/>
        <stp>YahooFinanceHistoricalPrices</stp>
        <stp>GBPUSD=X</stp>
        <stp>45789</stp>
        <stp>PrevOpen</stp>
        <tr r="K14" s="1"/>
      </tp>
      <tp>
        <v>1.3265</v>
        <stp/>
        <stp>YahooFinanceHistoricalPrices</stp>
        <stp>GBPUSD=X</stp>
        <stp>45772</stp>
        <stp>PrevOpen</stp>
        <tr r="K25" s="1"/>
      </tp>
      <tp>
        <v>1.3434999999999999</v>
        <stp/>
        <stp>YahooFinanceHistoricalPrices</stp>
        <stp>GBPUSD=X</stp>
        <stp>45777</stp>
        <stp>PrevOpen</stp>
        <tr r="K22" s="1"/>
      </tp>
      <tp>
        <v>1.329</v>
        <stp/>
        <stp>YahooFinanceHistoricalPrices</stp>
        <stp>GBPUSD=X</stp>
        <stp>45776</stp>
        <stp>PrevOpen</stp>
        <tr r="K23" s="1"/>
      </tp>
      <tp>
        <v>1.3327</v>
        <stp/>
        <stp>YahooFinanceHistoricalPrices</stp>
        <stp>GBPUSD=X</stp>
        <stp>45775</stp>
        <stp>PrevOpen</stp>
        <tr r="K24" s="1"/>
      </tp>
      <tp>
        <v>1.3322000000000001</v>
        <stp/>
        <stp>YahooFinanceHistoricalPrices</stp>
        <stp>GBPUSD=X</stp>
        <stp>45779</stp>
        <stp>PrevOpen</stp>
        <tr r="K20" s="1"/>
      </tp>
      <tp>
        <v>1.3412999999999999</v>
        <stp/>
        <stp>YahooFinanceHistoricalPrices</stp>
        <stp>GBPUSD=X</stp>
        <stp>45778</stp>
        <stp>PrevOpen</stp>
        <tr r="K21" s="1"/>
      </tp>
      <tp>
        <v>1.3399000000000001</v>
        <stp/>
        <stp>YahooFinanceHistoricalPrices</stp>
        <stp>GBPUSD=X</stp>
        <stp>45799.5672106482</stp>
        <stp>PrevOpen</stp>
        <tr r="K6" s="1"/>
      </tp>
      <tp>
        <v>1.339</v>
        <stp/>
        <stp>YahooFinanceHistoricalPrices</stp>
        <stp>GBPUSD=X</stp>
        <stp/>
        <stp>PrevLow</stp>
        <tr r="O7" s="2"/>
      </tp>
      <tp>
        <v>0.82669999999999999</v>
        <stp/>
        <stp>YahooFinanceHistoricalPrices</stp>
        <stp>USDCHF=X</stp>
        <stp/>
        <stp>PrevHigh</stp>
        <tr r="N12" s="2"/>
      </tp>
      <tp>
        <v>1.391</v>
        <stp/>
        <stp>YahooFinanceHistoricalPrices</stp>
        <stp>USDCAD=X</stp>
        <stp/>
        <stp>PrevHigh</stp>
        <tr r="N8" s="2"/>
      </tp>
      <tp>
        <v>45798</v>
        <stp/>
        <stp>YahooFinanceHistoricalPrices</stp>
        <stp>USDJPY=X</stp>
        <stp/>
        <stp>PrevDate</stp>
        <tr r="L11" s="2"/>
      </tp>
      <tp>
        <v>1.1287</v>
        <stp/>
        <stp>YahooFinanceHistoricalPrices</stp>
        <stp>EURUSD=X</stp>
        <stp/>
        <stp>PrevLow</stp>
        <tr r="O6" s="2"/>
      </tp>
      <tp>
        <v>1.3324</v>
        <stp/>
        <stp>YahooFinanceHistoricalPrices</stp>
        <stp>GBPUSD=X</stp>
        <stp>45779</stp>
        <stp>PrevClose</stp>
        <tr r="N20" s="1"/>
      </tp>
      <tp>
        <v>1.3234999999999999</v>
        <stp/>
        <stp>YahooFinanceHistoricalPrices</stp>
        <stp>GBPUSD=X</stp>
        <stp>45789</stp>
        <stp>PrevClose</stp>
        <tr r="N14" s="1"/>
      </tp>
      <tp>
        <v>1.3331</v>
        <stp/>
        <stp>YahooFinanceHistoricalPrices</stp>
        <stp>GBPUSD=X</stp>
        <stp>45772</stp>
        <stp>PrevHigh</stp>
        <tr r="M25" s="1"/>
      </tp>
      <tp>
        <v>1.333</v>
        <stp/>
        <stp>YahooFinanceHistoricalPrices</stp>
        <stp>GBPUSD=X</stp>
        <stp>45775</stp>
        <stp>PrevHigh</stp>
        <tr r="M24" s="1"/>
      </tp>
      <tp>
        <v>1.3442000000000001</v>
        <stp/>
        <stp>YahooFinanceHistoricalPrices</stp>
        <stp>GBPUSD=X</stp>
        <stp>45777</stp>
        <stp>PrevHigh</stp>
        <tr r="M22" s="1"/>
      </tp>
      <tp>
        <v>1.3419000000000001</v>
        <stp/>
        <stp>YahooFinanceHistoricalPrices</stp>
        <stp>GBPUSD=X</stp>
        <stp>45776</stp>
        <stp>PrevHigh</stp>
        <tr r="M23" s="1"/>
      </tp>
      <tp>
        <v>1.339</v>
        <stp/>
        <stp>YahooFinanceHistoricalPrices</stp>
        <stp>GBPUSD=X</stp>
        <stp>45799.5672106482</stp>
        <stp>PrevLow</stp>
        <tr r="L6" s="1"/>
      </tp>
      <tp>
        <v>1.3345</v>
        <stp/>
        <stp>YahooFinanceHistoricalPrices</stp>
        <stp>GBPUSD=X</stp>
        <stp>45779</stp>
        <stp>PrevHigh</stp>
        <tr r="M20" s="1"/>
      </tp>
      <tp>
        <v>1.3413999999999999</v>
        <stp/>
        <stp>YahooFinanceHistoricalPrices</stp>
        <stp>GBPUSD=X</stp>
        <stp>45778</stp>
        <stp>PrevHigh</stp>
        <tr r="M21" s="1"/>
      </tp>
      <tp>
        <v>1.3468</v>
        <stp/>
        <stp>YahooFinanceHistoricalPrices</stp>
        <stp>GBPUSD=X</stp>
        <stp>45799.5672106482</stp>
        <stp>PrevHigh</stp>
        <tr r="M6" s="1"/>
      </tp>
      <tp>
        <v>1.3411</v>
        <stp/>
        <stp>YahooFinanceHistoricalPrices</stp>
        <stp>GBPUSD=X</stp>
        <stp>45778</stp>
        <stp>PrevClose</stp>
        <tr r="N21" s="1"/>
      </tp>
      <tp>
        <v>1.3360000000000001</v>
        <stp/>
        <stp>YahooFinanceHistoricalPrices</stp>
        <stp>GBPUSD=X</stp>
        <stp>45798</stp>
        <stp>PrevClose</stp>
        <tr r="N7" s="1"/>
      </tp>
      <tp>
        <v>45798</v>
        <stp/>
        <stp>YahooFinanceHistoricalPrices</stp>
        <stp>NZDUSD=X</stp>
        <stp/>
        <stp>PrevDate</stp>
        <tr r="L10" s="2"/>
      </tp>
      <tp>
        <v>45798</v>
        <stp/>
        <stp>YahooFinanceHistoricalPrices</stp>
        <stp>GBPUSD=X</stp>
        <stp/>
        <stp>PrevDate</stp>
        <tr r="L7" s="2"/>
      </tp>
      <tp>
        <v>45798</v>
        <stp/>
        <stp>YahooFinanceHistoricalPrices</stp>
        <stp>EURUSD=X</stp>
        <stp/>
        <stp>PrevDate</stp>
        <tr r="L6" s="2"/>
      </tp>
      <tp>
        <v>45798</v>
        <stp/>
        <stp>YahooFinanceHistoricalPrices</stp>
        <stp>AUDUSD=X</stp>
        <stp/>
        <stp>PrevDate</stp>
        <tr r="L9" s="2"/>
      </tp>
      <tp>
        <v>45798</v>
        <stp/>
        <stp>YahooFinanceHistoricalPrices</stp>
        <stp>USDSEK=X</stp>
        <stp/>
        <stp>PrevDate</stp>
        <tr r="L13" s="2"/>
      </tp>
      <tp>
        <v>-2.5744300959184008E-3</v>
        <stp/>
        <stp>YahooFinanceHistoricalPrices</stp>
        <stp>USDSEK=X</stp>
        <stp/>
        <stp>ChangeInPercent</stp>
        <tr r="K13" s="2"/>
      </tp>
      <tp>
        <v>-9.337068160596429E-4</v>
        <stp/>
        <stp>YahooFinanceHistoricalPrices</stp>
        <stp>AUDUSD=X</stp>
        <stp/>
        <stp>ChangeInPercent</stp>
        <tr r="K9" s="2"/>
      </tp>
      <tp>
        <v>-3.7118272313142464E-3</v>
        <stp/>
        <stp>YahooFinanceHistoricalPrices</stp>
        <stp>NZDUSD=X</stp>
        <stp/>
        <stp>ChangeInPercent</stp>
        <tr r="K10" s="2"/>
      </tp>
      <tp>
        <v>-2.1568768423323448E-3</v>
        <stp/>
        <stp>YahooFinanceHistoricalPrices</stp>
        <stp>USDCAD=X</stp>
        <stp/>
        <stp>ChangeInPercent</stp>
        <tr r="K8" s="2"/>
      </tp>
      <tp>
        <v>6.0481432200321095E-4</v>
        <stp/>
        <stp>YahooFinanceHistoricalPrices</stp>
        <stp>USDCHF=X</stp>
        <stp/>
        <stp>ChangeInPercent</stp>
        <tr r="K12" s="2"/>
      </tp>
      <tp>
        <v>-5.4112854054653159E-3</v>
        <stp/>
        <stp>YahooFinanceHistoricalPrices</stp>
        <stp>USDJPY=X</stp>
        <stp/>
        <stp>ChangeInPercent</stp>
        <tr r="K11" s="2"/>
      </tp>
      <tp>
        <v>0.82669999999999999</v>
        <stp/>
        <stp>YahooFinanceHistoricalPrices</stp>
        <stp>USDCHF=X</stp>
        <stp/>
        <stp>PrevOpen</stp>
        <tr r="M12" s="2"/>
      </tp>
      <tp>
        <v>1.3909</v>
        <stp/>
        <stp>YahooFinanceHistoricalPrices</stp>
        <stp>USDCAD=X</stp>
        <stp/>
        <stp>PrevOpen</stp>
        <tr r="M8" s="2"/>
      </tp>
      <tp t="s">
        <v/>
        <stp/>
        <stp>YahooFinanceHistoricalPrices</stp>
        <stp>USDCHF=X</stp>
        <stp/>
        <stp>rtd_LastMessage</stp>
        <tr r="R12" s="2"/>
      </tp>
      <tp t="s">
        <v/>
        <stp/>
        <stp>YahooFinanceHistoricalPrices</stp>
        <stp>USDCAD=X</stp>
        <stp/>
        <stp>rtd_LastMessage</stp>
        <tr r="R8" s="2"/>
      </tp>
      <tp t="s">
        <v/>
        <stp/>
        <stp>YahooFinanceHistoricalPrices</stp>
        <stp>USDJPY=X</stp>
        <stp/>
        <stp>rtd_LastMessage</stp>
        <tr r="R11" s="2"/>
      </tp>
      <tp t="s">
        <v/>
        <stp/>
        <stp>YahooFinanceHistoricalPrices</stp>
        <stp>USDSEK=X</stp>
        <stp/>
        <stp>rtd_LastMessage</stp>
        <tr r="R13" s="2"/>
      </tp>
      <tp t="s">
        <v/>
        <stp/>
        <stp>YahooFinanceHistoricalPrices</stp>
        <stp>NZDUSD=X</stp>
        <stp/>
        <stp>rtd_LastMessage</stp>
        <tr r="R10" s="2"/>
      </tp>
      <tp t="s">
        <v/>
        <stp/>
        <stp>YahooFinanceHistoricalPrices</stp>
        <stp>AUDUSD=X</stp>
        <stp/>
        <stp>rtd_LastMessage</stp>
        <tr r="R9" s="2"/>
      </tp>
      <tp>
        <v>143.459</v>
        <stp/>
        <stp>YahooFinanceHistoricalPrices</stp>
        <stp>USDJPY=X</stp>
        <stp/>
        <stp>PrevLow</stp>
        <tr r="O11" s="2"/>
      </tp>
      <tp>
        <v>0.82089999999999996</v>
        <stp/>
        <stp>YahooFinanceHistoricalPrices</stp>
        <stp>USDCHF=X</stp>
        <stp/>
        <stp>PrevLow</stp>
        <tr r="O12" s="2"/>
      </tp>
      <tp>
        <v>1.3821000000000001</v>
        <stp/>
        <stp>YahooFinanceHistoricalPrices</stp>
        <stp>USDCAD=X</stp>
        <stp/>
        <stp>PrevLow</stp>
        <tr r="O8" s="2"/>
      </tp>
      <tp>
        <v>9.5419999999999998</v>
        <stp/>
        <stp>YahooFinanceHistoricalPrices</stp>
        <stp>USDSEK=X</stp>
        <stp/>
        <stp>PrevLow</stp>
        <tr r="O13" s="2"/>
      </tp>
      <tp>
        <v>0.59250000000000003</v>
        <stp/>
        <stp>YahooFinanceHistoricalPrices</stp>
        <stp>NZDUSD=X</stp>
        <stp/>
        <stp>PrevLow</stp>
        <tr r="O10" s="2"/>
      </tp>
      <tp>
        <v>0.64229999999999998</v>
        <stp/>
        <stp>YahooFinanceHistoricalPrices</stp>
        <stp>AUDUSD=X</stp>
        <stp/>
        <stp>PrevLow</stp>
        <tr r="O9" s="2"/>
      </tp>
      <tp>
        <v>1.3178000000000001</v>
        <stp/>
        <stp>YahooFinanceHistoricalPrices</stp>
        <stp>GBPUSD=X</stp>
        <stp>45791</stp>
        <stp>PrevClose</stp>
        <tr r="N12" s="1"/>
      </tp>
      <tp>
        <v>1.3289</v>
        <stp/>
        <stp>YahooFinanceHistoricalPrices</stp>
        <stp>GBPUSD=X</stp>
        <stp>45790</stp>
        <stp>PrevClose</stp>
        <tr r="N13" s="1"/>
      </tp>
      <tp>
        <v>1.3263</v>
        <stp/>
        <stp>YahooFinanceHistoricalPrices</stp>
        <stp>GBPUSD=X</stp>
        <stp>45793</stp>
        <stp>PrevClose</stp>
        <tr r="N10" s="1"/>
      </tp>
      <tp>
        <v>1.3271999999999999</v>
        <stp/>
        <stp>YahooFinanceHistoricalPrices</stp>
        <stp>GBPUSD=X</stp>
        <stp>45783</stp>
        <stp>PrevClose</stp>
        <tr r="N18" s="1"/>
      </tp>
      <tp>
        <v>0.59650000000000003</v>
        <stp/>
        <stp>YahooFinanceHistoricalPrices</stp>
        <stp>NZDUSD=X</stp>
        <stp/>
        <stp>PrevHigh</stp>
        <tr r="N10" s="2"/>
      </tp>
      <tp>
        <v>1.1362000000000001</v>
        <stp/>
        <stp>YahooFinanceHistoricalPrices</stp>
        <stp>EURUSD=X</stp>
        <stp/>
        <stp>PrevHigh</stp>
        <tr r="N6" s="2"/>
      </tp>
      <tp>
        <v>1.3468</v>
        <stp/>
        <stp>YahooFinanceHistoricalPrices</stp>
        <stp>GBPUSD=X</stp>
        <stp/>
        <stp>PrevHigh</stp>
        <tr r="N7" s="2"/>
      </tp>
      <tp>
        <v>0.64670000000000005</v>
        <stp/>
        <stp>YahooFinanceHistoricalPrices</stp>
        <stp>AUDUSD=X</stp>
        <stp/>
        <stp>PrevHigh</stp>
        <tr r="N9" s="2"/>
      </tp>
      <tp>
        <v>1.3265</v>
        <stp/>
        <stp>YahooFinanceHistoricalPrices</stp>
        <stp>GBPUSD=X</stp>
        <stp>45772</stp>
        <stp>PrevClose</stp>
        <tr r="N25" s="1"/>
      </tp>
      <tp>
        <v>1.3304</v>
        <stp/>
        <stp>YahooFinanceHistoricalPrices</stp>
        <stp>GBPUSD=X</stp>
        <stp>45792</stp>
        <stp>PrevClose</stp>
        <tr r="N11" s="1"/>
      </tp>
      <tp>
        <v>1.3286</v>
        <stp/>
        <stp>YahooFinanceHistoricalPrices</stp>
        <stp>GBPUSD=X</stp>
        <stp>45782</stp>
        <stp>PrevClose</stp>
        <tr r="N19" s="1"/>
      </tp>
      <tp>
        <v>144.328</v>
        <stp/>
        <stp>YahooFinanceHistoricalPrices</stp>
        <stp>USDJPY=X</stp>
        <stp/>
        <stp>PrevOpen</stp>
        <tr r="M11" s="2"/>
      </tp>
      <tp>
        <v>1.3326</v>
        <stp/>
        <stp>YahooFinanceHistoricalPrices</stp>
        <stp>GBPUSD=X</stp>
        <stp>45775</stp>
        <stp>PrevClose</stp>
        <tr r="N24" s="1"/>
      </tp>
      <tp>
        <v>1.3355999999999999</v>
        <stp/>
        <stp>YahooFinanceHistoricalPrices</stp>
        <stp>GBPUSD=X</stp>
        <stp>45785</stp>
        <stp>PrevClose</stp>
        <tr r="N16" s="1"/>
      </tp>
      <tp>
        <v>9.6347000000000005</v>
        <stp/>
        <stp>YahooFinanceHistoricalPrices</stp>
        <stp>USDSEK=X</stp>
        <stp/>
        <stp>PrevHigh</stp>
        <tr r="N13" s="2"/>
      </tp>
      <tp>
        <v>1.3292999999999999</v>
        <stp/>
        <stp>YahooFinanceHistoricalPrices</stp>
        <stp>GBPUSD=X</stp>
        <stp>45784</stp>
        <stp>PrevClose</stp>
        <tr r="N17" s="1"/>
      </tp>
      <tp>
        <v>1.3335999999999999</v>
        <stp/>
        <stp>YahooFinanceHistoricalPrices</stp>
        <stp>GBPUSD=X</stp>
        <stp>45783</stp>
        <stp>PrevHigh</stp>
        <tr r="M18" s="1"/>
      </tp>
      <tp>
        <v>1.3331</v>
        <stp/>
        <stp>YahooFinanceHistoricalPrices</stp>
        <stp>GBPUSD=X</stp>
        <stp>45782</stp>
        <stp>PrevHigh</stp>
        <tr r="M19" s="1"/>
      </tp>
      <tp>
        <v>1.3376999999999999</v>
        <stp/>
        <stp>YahooFinanceHistoricalPrices</stp>
        <stp>GBPUSD=X</stp>
        <stp>45785</stp>
        <stp>PrevHigh</stp>
        <tr r="M16" s="1"/>
      </tp>
      <tp>
        <v>1.3401000000000001</v>
        <stp/>
        <stp>YahooFinanceHistoricalPrices</stp>
        <stp>GBPUSD=X</stp>
        <stp>45784</stp>
        <stp>PrevHigh</stp>
        <tr r="M17" s="1"/>
      </tp>
      <tp>
        <v>1.3357000000000001</v>
        <stp/>
        <stp>YahooFinanceHistoricalPrices</stp>
        <stp>GBPUSD=X</stp>
        <stp>45786</stp>
        <stp>PrevHigh</stp>
        <tr r="M15" s="1"/>
      </tp>
      <tp>
        <v>1.3318000000000001</v>
        <stp/>
        <stp>YahooFinanceHistoricalPrices</stp>
        <stp>GBPUSD=X</stp>
        <stp>45789</stp>
        <stp>PrevHigh</stp>
        <tr r="M14" s="1"/>
      </tp>
      <tp>
        <v>1.3435999999999999</v>
        <stp/>
        <stp>YahooFinanceHistoricalPrices</stp>
        <stp>GBPUSD=X</stp>
        <stp>45777</stp>
        <stp>PrevClose</stp>
        <tr r="N22" s="1"/>
      </tp>
      <tp>
        <v>1.3305</v>
        <stp/>
        <stp>YahooFinanceHistoricalPrices</stp>
        <stp>GBPUSD=X</stp>
        <stp>45797</stp>
        <stp>PrevClose</stp>
        <tr r="N8" s="1"/>
      </tp>
      <tp>
        <v>1.3281000000000001</v>
        <stp/>
        <stp>YahooFinanceHistoricalPrices</stp>
        <stp>GBPUSD=X</stp>
        <stp>45791</stp>
        <stp>PrevHigh</stp>
        <tr r="M12" s="1"/>
      </tp>
      <tp>
        <v>1.3299640417098999</v>
        <stp/>
        <stp>YahooFinanceHistoricalPrices</stp>
        <stp>GBPUSD=X</stp>
        <stp>45790</stp>
        <stp>PrevHigh</stp>
        <tr r="M13" s="1"/>
      </tp>
      <tp>
        <v>1.3319000000000001</v>
        <stp/>
        <stp>YahooFinanceHistoricalPrices</stp>
        <stp>GBPUSD=X</stp>
        <stp>45793</stp>
        <stp>PrevHigh</stp>
        <tr r="M10" s="1"/>
      </tp>
      <tp>
        <v>1.3361000000000001</v>
        <stp/>
        <stp>YahooFinanceHistoricalPrices</stp>
        <stp>GBPUSD=X</stp>
        <stp>45792</stp>
        <stp>PrevHigh</stp>
        <tr r="M11" s="1"/>
      </tp>
      <tp>
        <v>1.3403</v>
        <stp/>
        <stp>YahooFinanceHistoricalPrices</stp>
        <stp>GBPUSD=X</stp>
        <stp>45797</stp>
        <stp>PrevHigh</stp>
        <tr r="M8" s="1"/>
      </tp>
      <tp>
        <v>1.3331999999999999</v>
        <stp/>
        <stp>YahooFinanceHistoricalPrices</stp>
        <stp>GBPUSD=X</stp>
        <stp>45796</stp>
        <stp>PrevHigh</stp>
        <tr r="M9" s="1"/>
      </tp>
      <tp>
        <v>1.3395999999999999</v>
        <stp/>
        <stp>YahooFinanceHistoricalPrices</stp>
        <stp>GBPUSD=X</stp>
        <stp>45798</stp>
        <stp>PrevHigh</stp>
        <tr r="M7" s="1"/>
      </tp>
      <tp t="s">
        <v/>
        <stp/>
        <stp>YahooFinanceHistoricalPrices</stp>
        <stp>GBPUSD=X</stp>
        <stp>45799.5672106482</stp>
        <stp>rtd_LastMessage</stp>
        <tr r="O6" s="1"/>
      </tp>
      <tp>
        <v>1.329</v>
        <stp/>
        <stp>YahooFinanceHistoricalPrices</stp>
        <stp>GBPUSD=X</stp>
        <stp>45776</stp>
        <stp>PrevClose</stp>
        <tr r="N23" s="1"/>
      </tp>
      <tp>
        <v>1.3307</v>
        <stp/>
        <stp>YahooFinanceHistoricalPrices</stp>
        <stp>GBPUSD=X</stp>
        <stp>45796</stp>
        <stp>PrevClose</stp>
        <tr r="N9" s="1"/>
      </tp>
      <tp>
        <v>1.3293999999999999</v>
        <stp/>
        <stp>YahooFinanceHistoricalPrices</stp>
        <stp>GBPUSD=X</stp>
        <stp>45786</stp>
        <stp>PrevClose</stp>
        <tr r="N15" s="1"/>
      </tp>
      <tp>
        <v>45799</v>
        <stp/>
        <stp>YahooFinanceHistoricalPrices</stp>
        <stp>USDJPY=X</stp>
        <stp/>
        <stp>rtd_LastUpdateDate</stp>
        <tr r="T11" s="2"/>
      </tp>
      <tp>
        <v>144.328</v>
        <stp/>
        <stp>YahooFinanceHistoricalPrices</stp>
        <stp>USDJPY=X</stp>
        <stp/>
        <stp>PrevClose</stp>
        <tr r="P11" s="2"/>
      </tp>
      <tp t="s">
        <v/>
        <stp/>
        <stp>YahooFinanceHistoricalPrices</stp>
        <stp>GBPUSD=X</stp>
        <stp>45782</stp>
        <stp>rtd_LastMessage</stp>
        <tr r="O19" s="1"/>
      </tp>
      <tp t="s">
        <v/>
        <stp/>
        <stp>YahooFinanceHistoricalPrices</stp>
        <stp>GBPUSD=X</stp>
        <stp>45783</stp>
        <stp>rtd_LastMessage</stp>
        <tr r="O18" s="1"/>
      </tp>
      <tp t="s">
        <v/>
        <stp/>
        <stp>YahooFinanceHistoricalPrices</stp>
        <stp>GBPUSD=X</stp>
        <stp>45786</stp>
        <stp>rtd_LastMessage</stp>
        <tr r="O15" s="1"/>
      </tp>
      <tp t="s">
        <v/>
        <stp/>
        <stp>YahooFinanceHistoricalPrices</stp>
        <stp>GBPUSD=X</stp>
        <stp>45784</stp>
        <stp>rtd_LastMessage</stp>
        <tr r="O17" s="1"/>
      </tp>
      <tp t="s">
        <v/>
        <stp/>
        <stp>YahooFinanceHistoricalPrices</stp>
        <stp>GBPUSD=X</stp>
        <stp>45785</stp>
        <stp>rtd_LastMessage</stp>
        <tr r="O16" s="1"/>
      </tp>
      <tp t="s">
        <v/>
        <stp/>
        <stp>YahooFinanceHistoricalPrices</stp>
        <stp>GBPUSD=X</stp>
        <stp>45789</stp>
        <stp>rtd_LastMessage</stp>
        <tr r="O14" s="1"/>
      </tp>
      <tp t="s">
        <v/>
        <stp/>
        <stp>YahooFinanceHistoricalPrices</stp>
        <stp>GBPUSD=X</stp>
        <stp>45792</stp>
        <stp>rtd_LastMessage</stp>
        <tr r="O11" s="1"/>
      </tp>
      <tp t="s">
        <v/>
        <stp/>
        <stp>YahooFinanceHistoricalPrices</stp>
        <stp>GBPUSD=X</stp>
        <stp>45793</stp>
        <stp>rtd_LastMessage</stp>
        <tr r="O10" s="1"/>
      </tp>
      <tp t="s">
        <v/>
        <stp/>
        <stp>YahooFinanceHistoricalPrices</stp>
        <stp>GBPUSD=X</stp>
        <stp>45790</stp>
        <stp>rtd_LastMessage</stp>
        <tr r="O13" s="1"/>
      </tp>
      <tp t="s">
        <v/>
        <stp/>
        <stp>YahooFinanceHistoricalPrices</stp>
        <stp>GBPUSD=X</stp>
        <stp>45791</stp>
        <stp>rtd_LastMessage</stp>
        <tr r="O12" s="1"/>
      </tp>
      <tp t="s">
        <v/>
        <stp/>
        <stp>YahooFinanceHistoricalPrices</stp>
        <stp>GBPUSD=X</stp>
        <stp>45796</stp>
        <stp>rtd_LastMessage</stp>
        <tr r="O9" s="1"/>
      </tp>
      <tp t="s">
        <v/>
        <stp/>
        <stp>YahooFinanceHistoricalPrices</stp>
        <stp>GBPUSD=X</stp>
        <stp>45797</stp>
        <stp>rtd_LastMessage</stp>
        <tr r="O8" s="1"/>
      </tp>
      <tp t="s">
        <v/>
        <stp/>
        <stp>YahooFinanceHistoricalPrices</stp>
        <stp>GBPUSD=X</stp>
        <stp>45798</stp>
        <stp>rtd_LastMessage</stp>
        <tr r="O7" s="1"/>
      </tp>
      <tp t="s">
        <v/>
        <stp/>
        <stp>YahooFinanceHistoricalPrices</stp>
        <stp>GBPUSD=X</stp>
        <stp>45772</stp>
        <stp>rtd_LastMessage</stp>
        <tr r="O25" s="1"/>
      </tp>
      <tp t="s">
        <v/>
        <stp/>
        <stp>YahooFinanceHistoricalPrices</stp>
        <stp>GBPUSD=X</stp>
        <stp>45776</stp>
        <stp>rtd_LastMessage</stp>
        <tr r="O23" s="1"/>
      </tp>
      <tp t="s">
        <v/>
        <stp/>
        <stp>YahooFinanceHistoricalPrices</stp>
        <stp>GBPUSD=X</stp>
        <stp>45777</stp>
        <stp>rtd_LastMessage</stp>
        <tr r="O22" s="1"/>
      </tp>
      <tp t="s">
        <v/>
        <stp/>
        <stp>YahooFinanceHistoricalPrices</stp>
        <stp>GBPUSD=X</stp>
        <stp>45775</stp>
        <stp>rtd_LastMessage</stp>
        <tr r="O24" s="1"/>
      </tp>
      <tp t="s">
        <v/>
        <stp/>
        <stp>YahooFinanceHistoricalPrices</stp>
        <stp>GBPUSD=X</stp>
        <stp>45778</stp>
        <stp>rtd_LastMessage</stp>
        <tr r="O21" s="1"/>
      </tp>
      <tp t="s">
        <v/>
        <stp/>
        <stp>YahooFinanceHistoricalPrices</stp>
        <stp>GBPUSD=X</stp>
        <stp>45779</stp>
        <stp>rtd_LastMessage</stp>
        <tr r="O20" s="1"/>
      </tp>
      <tp>
        <v>0.35906457175925927</v>
        <stp/>
        <stp>YahooFinanceHistoricalPrices</stp>
        <stp>GBPUSD=X</stp>
        <stp/>
        <stp>rtd_LastUpdateTime</stp>
        <tr r="U7" s="2"/>
      </tp>
      <tp>
        <v>1.3261000000000001</v>
        <stp/>
        <stp>YahooFinanceHistoricalPrices</stp>
        <stp>GBPUSD=X</stp>
        <stp>45772</stp>
        <stp>PrevLow</stp>
        <tr r="L25" s="1"/>
      </tp>
      <tp>
        <v>1.3274999999999999</v>
        <stp/>
        <stp>YahooFinanceHistoricalPrices</stp>
        <stp>GBPUSD=X</stp>
        <stp>45775</stp>
        <stp>PrevLow</stp>
        <tr r="L24" s="1"/>
      </tp>
      <tp>
        <v>1.3382000000000001</v>
        <stp/>
        <stp>YahooFinanceHistoricalPrices</stp>
        <stp>GBPUSD=X</stp>
        <stp>45777</stp>
        <stp>PrevLow</stp>
        <tr r="L22" s="1"/>
      </tp>
      <tp>
        <v>1.3281000000000001</v>
        <stp/>
        <stp>YahooFinanceHistoricalPrices</stp>
        <stp>GBPUSD=X</stp>
        <stp>45776</stp>
        <stp>PrevLow</stp>
        <tr r="L23" s="1"/>
      </tp>
      <tp>
        <v>1.3266</v>
        <stp/>
        <stp>YahooFinanceHistoricalPrices</stp>
        <stp>GBPUSD=X</stp>
        <stp>45779</stp>
        <stp>PrevLow</stp>
        <tr r="L20" s="1"/>
      </tp>
      <tp>
        <v>1.3310999999999999</v>
        <stp/>
        <stp>YahooFinanceHistoricalPrices</stp>
        <stp>GBPUSD=X</stp>
        <stp>45778</stp>
        <stp>PrevLow</stp>
        <tr r="L21" s="1"/>
      </tp>
      <tp>
        <v>1.3262</v>
        <stp/>
        <stp>YahooFinanceHistoricalPrices</stp>
        <stp>GBPUSD=X</stp>
        <stp>45783</stp>
        <stp>PrevLow</stp>
        <tr r="L18" s="1"/>
      </tp>
      <tp>
        <v>1.3268</v>
        <stp/>
        <stp>YahooFinanceHistoricalPrices</stp>
        <stp>GBPUSD=X</stp>
        <stp>45782</stp>
        <stp>PrevLow</stp>
        <tr r="L19" s="1"/>
      </tp>
      <tp>
        <v>1.3324</v>
        <stp/>
        <stp>YahooFinanceHistoricalPrices</stp>
        <stp>GBPUSD=X</stp>
        <stp>45785</stp>
        <stp>PrevLow</stp>
        <tr r="L16" s="1"/>
      </tp>
      <tp>
        <v>1.3262</v>
        <stp/>
        <stp>YahooFinanceHistoricalPrices</stp>
        <stp>GBPUSD=X</stp>
        <stp>45784</stp>
        <stp>PrevLow</stp>
        <tr r="L17" s="1"/>
      </tp>
      <tp>
        <v>1.3251999999999999</v>
        <stp/>
        <stp>YahooFinanceHistoricalPrices</stp>
        <stp>GBPUSD=X</stp>
        <stp>45786</stp>
        <stp>PrevLow</stp>
        <tr r="L15" s="1"/>
      </tp>
      <tp>
        <v>1.3213999999999999</v>
        <stp/>
        <stp>YahooFinanceHistoricalPrices</stp>
        <stp>GBPUSD=X</stp>
        <stp>45789</stp>
        <stp>PrevLow</stp>
        <tr r="L14" s="1"/>
      </tp>
      <tp>
        <v>1.3174999999999999</v>
        <stp/>
        <stp>YahooFinanceHistoricalPrices</stp>
        <stp>GBPUSD=X</stp>
        <stp>45791</stp>
        <stp>PrevLow</stp>
        <tr r="L12" s="1"/>
      </tp>
      <tp>
        <v>1.3142</v>
        <stp/>
        <stp>YahooFinanceHistoricalPrices</stp>
        <stp>GBPUSD=X</stp>
        <stp>45790</stp>
        <stp>PrevLow</stp>
        <tr r="L13" s="1"/>
      </tp>
      <tp>
        <v>1.3261000000000001</v>
        <stp/>
        <stp>YahooFinanceHistoricalPrices</stp>
        <stp>GBPUSD=X</stp>
        <stp>45793</stp>
        <stp>PrevLow</stp>
        <tr r="L10" s="1"/>
      </tp>
      <tp>
        <v>1.3287</v>
        <stp/>
        <stp>YahooFinanceHistoricalPrices</stp>
        <stp>GBPUSD=X</stp>
        <stp>45792</stp>
        <stp>PrevLow</stp>
        <tr r="L11" s="1"/>
      </tp>
      <tp>
        <v>1.3291999999999999</v>
        <stp/>
        <stp>YahooFinanceHistoricalPrices</stp>
        <stp>GBPUSD=X</stp>
        <stp>45797</stp>
        <stp>PrevLow</stp>
        <tr r="L8" s="1"/>
      </tp>
      <tp>
        <v>1.3254999999999999</v>
        <stp/>
        <stp>YahooFinanceHistoricalPrices</stp>
        <stp>GBPUSD=X</stp>
        <stp>45796</stp>
        <stp>PrevLow</stp>
        <tr r="L9" s="1"/>
      </tp>
      <tp>
        <v>1.3334999999999999</v>
        <stp/>
        <stp>YahooFinanceHistoricalPrices</stp>
        <stp>GBPUSD=X</stp>
        <stp>45798</stp>
        <stp>PrevLow</stp>
        <tr r="L7" s="1"/>
      </tp>
      <tp>
        <v>0.35910621527777775</v>
        <stp/>
        <stp>YahooFinanceHistoricalPrices</stp>
        <stp>USDJPY=X</stp>
        <stp/>
        <stp>rtd_LastUpdateTime</stp>
        <tr r="U11" s="2"/>
      </tp>
      <tp>
        <v>45799</v>
        <stp/>
        <stp>YahooFinanceHistoricalPrices</stp>
        <stp>GBPUSD=X</stp>
        <stp/>
        <stp>rtd_LastUpdateDate</stp>
        <tr r="T7" s="2"/>
      </tp>
      <tp>
        <v>1.3398000000000001</v>
        <stp/>
        <stp>YahooFinanceHistoricalPrices</stp>
        <stp>GBPUSD=X</stp>
        <stp>45799.5672106482</stp>
        <stp>PrevClose</stp>
        <tr r="N6" s="1"/>
      </tp>
      <tp>
        <v>1.1288</v>
        <stp/>
        <stp>YahooFinanceHistoricalPrices</stp>
        <stp>EURUSD=X</stp>
        <stp/>
        <stp>PrevClose</stp>
        <tr r="P6" s="2"/>
      </tp>
      <tp>
        <v>45799</v>
        <stp/>
        <stp>YahooFinanceHistoricalPrices</stp>
        <stp>USDSEK=X</stp>
        <stp/>
        <stp>rtd_LastUpdateDate</stp>
        <tr r="T13" s="2"/>
      </tp>
      <tp>
        <v>0.35905653935185183</v>
        <stp/>
        <stp>YahooFinanceHistoricalPrices</stp>
        <stp>EURUSD=X</stp>
        <stp/>
        <stp>rtd_LastUpdateTime</stp>
        <tr r="U6" s="2"/>
      </tp>
      <tp>
        <v>0.35908130787037035</v>
        <stp/>
        <stp>YahooFinanceHistoricalPrices</stp>
        <stp>AUDUSD=X</stp>
        <stp/>
        <stp>rtd_LastUpdateTime</stp>
        <tr r="U9" s="2"/>
      </tp>
      <tp>
        <v>1.3909</v>
        <stp/>
        <stp>YahooFinanceHistoricalPrices</stp>
        <stp>USDCAD=X</stp>
        <stp/>
        <stp>PrevClose</stp>
        <tr r="P8" s="2"/>
      </tp>
      <tp>
        <v>1.3398000000000001</v>
        <stp/>
        <stp>YahooFinanceHistoricalPrices</stp>
        <stp>GBPUSD=X</stp>
        <stp/>
        <stp>PrevClose</stp>
        <tr r="P7" s="2"/>
      </tp>
      <tp>
        <v>0.64259999999999995</v>
        <stp/>
        <stp>YahooFinanceHistoricalPrices</stp>
        <stp>AUDUSD=X</stp>
        <stp/>
        <stp>PrevClose</stp>
        <tr r="P9" s="2"/>
      </tp>
      <tp>
        <v>0.35908921296296298</v>
        <stp/>
        <stp>YahooFinanceHistoricalPrices</stp>
        <stp>USDCHF=X</stp>
        <stp/>
        <stp>rtd_LastUpdateTime</stp>
        <tr r="U12" s="2"/>
      </tp>
      <tp>
        <v>9.6332000000000004</v>
        <stp/>
        <stp>YahooFinanceHistoricalPrices</stp>
        <stp>USDSEK=X</stp>
        <stp/>
        <stp>PrevClose</stp>
        <tr r="P13" s="2"/>
      </tp>
      <tp>
        <v>45799</v>
        <stp/>
        <stp>YahooFinanceHistoricalPrices</stp>
        <stp>NZDUSD=X</stp>
        <stp/>
        <stp>rtd_LastUpdateDate</stp>
        <tr r="T10" s="2"/>
      </tp>
      <tp>
        <v>0.35909847222222224</v>
        <stp/>
        <stp>YahooFinanceHistoricalPrices</stp>
        <stp>USDCAD=X</stp>
        <stp/>
        <stp>rtd_LastUpdateTime</stp>
        <tr r="U8" s="2"/>
      </tp>
      <tp>
        <v>0.35911431712962966</v>
        <stp/>
        <stp>YahooFinanceHistoricalPrices</stp>
        <stp>USDSEK=X</stp>
        <stp/>
        <stp>rtd_LastUpdateTime</stp>
        <tr r="U13" s="2"/>
      </tp>
      <tp>
        <v>45799</v>
        <stp/>
        <stp>YahooFinanceHistoricalPrices</stp>
        <stp>AUDUSD=X</stp>
        <stp/>
        <stp>rtd_LastUpdateDate</stp>
        <tr r="T9" s="2"/>
      </tp>
      <tp>
        <v>45799</v>
        <stp/>
        <stp>YahooFinanceHistoricalPrices</stp>
        <stp>EURUSD=X</stp>
        <stp/>
        <stp>rtd_LastUpdateDate</stp>
        <tr r="T6" s="2"/>
      </tp>
      <tp>
        <v>0.5927</v>
        <stp/>
        <stp>YahooFinanceHistoricalPrices</stp>
        <stp>NZDUSD=X</stp>
        <stp/>
        <stp>PrevClose</stp>
        <tr r="P10" s="2"/>
      </tp>
      <tp>
        <v>0.82669999999999999</v>
        <stp/>
        <stp>YahooFinanceHistoricalPrices</stp>
        <stp>USDCHF=X</stp>
        <stp/>
        <stp>PrevClose</stp>
        <tr r="P12" s="2"/>
      </tp>
      <tp>
        <v>45799</v>
        <stp/>
        <stp>YahooFinanceHistoricalPrices</stp>
        <stp>USDCHF=X</stp>
        <stp/>
        <stp>rtd_LastUpdateDate</stp>
        <tr r="T12" s="2"/>
      </tp>
      <tp>
        <v>0.35907327546296297</v>
        <stp/>
        <stp>YahooFinanceHistoricalPrices</stp>
        <stp>NZDUSD=X</stp>
        <stp/>
        <stp>rtd_LastUpdateTime</stp>
        <tr r="U10" s="2"/>
      </tp>
      <tp>
        <v>45799</v>
        <stp/>
        <stp>YahooFinanceHistoricalPrices</stp>
        <stp>USDCAD=X</stp>
        <stp/>
        <stp>rtd_LastUpdateDate</stp>
        <tr r="T8" s="2"/>
      </tp>
      <tp>
        <v>45799.359089212965</v>
        <stp/>
        <stp>YahooFinanceHistoricalPrices</stp>
        <stp>USDCHF=X</stp>
        <stp/>
        <stp>rtd_LastUpdate</stp>
        <tr r="S12" s="2"/>
      </tp>
      <tp>
        <v>1.3391999999999999</v>
        <stp/>
        <stp>YahooFinanceHistoricalPrices</stp>
        <stp>GBPUSD=X</stp>
        <stp>45799.5672106482</stp>
        <stp>Low</stp>
        <tr r="E6" s="1"/>
      </tp>
      <tp>
        <v>45799.359098472225</v>
        <stp/>
        <stp>YahooFinanceHistoricalPrices</stp>
        <stp>USDCAD=X</stp>
        <stp/>
        <stp>rtd_LastUpdate</stp>
        <tr r="S8" s="2"/>
      </tp>
      <tp>
        <v>45799.359056539353</v>
        <stp/>
        <stp>YahooFinanceHistoricalPrices</stp>
        <stp>EURUSD=X</stp>
        <stp/>
        <stp>rtd_LastUpdate</stp>
        <tr r="S6" s="2"/>
      </tp>
      <tp>
        <v>45799.35908130787</v>
        <stp/>
        <stp>YahooFinanceHistoricalPrices</stp>
        <stp>AUDUSD=X</stp>
        <stp/>
        <stp>rtd_LastUpdate</stp>
        <tr r="S9" s="2"/>
      </tp>
      <tp>
        <v>45772</v>
        <stp/>
        <stp>YahooFinanceHistoricalPrices</stp>
        <stp>GBPUSD=X</stp>
        <stp>20</stp>
        <stp>Date</stp>
        <tr r="C25" s="1"/>
      </tp>
      <tp>
        <v>143.547</v>
        <stp/>
        <stp>YahooFinanceHistoricalPrices</stp>
        <stp>USDJPY=X</stp>
        <stp/>
        <stp>Close</stp>
        <tr r="I11" s="2"/>
      </tp>
      <tp>
        <v>45782</v>
        <stp/>
        <stp>YahooFinanceHistoricalPrices</stp>
        <stp>GBPUSD=X</stp>
        <stp>14</stp>
        <stp>Date</stp>
        <tr r="C19" s="1"/>
      </tp>
      <tp>
        <v>45779</v>
        <stp/>
        <stp>YahooFinanceHistoricalPrices</stp>
        <stp>GBPUSD=X</stp>
        <stp>15</stp>
        <stp>Date</stp>
        <tr r="C20" s="1"/>
      </tp>
      <tp>
        <v>45778</v>
        <stp/>
        <stp>YahooFinanceHistoricalPrices</stp>
        <stp>GBPUSD=X</stp>
        <stp>16</stp>
        <stp>Date</stp>
        <tr r="C21" s="1"/>
      </tp>
      <tp>
        <v>45777</v>
        <stp/>
        <stp>YahooFinanceHistoricalPrices</stp>
        <stp>GBPUSD=X</stp>
        <stp>17</stp>
        <stp>Date</stp>
        <tr r="C22" s="1"/>
      </tp>
      <tp>
        <v>45786</v>
        <stp/>
        <stp>YahooFinanceHistoricalPrices</stp>
        <stp>GBPUSD=X</stp>
        <stp>10</stp>
        <stp>Date</stp>
        <tr r="C15" s="1"/>
      </tp>
      <tp>
        <v>45785</v>
        <stp/>
        <stp>YahooFinanceHistoricalPrices</stp>
        <stp>GBPUSD=X</stp>
        <stp>11</stp>
        <stp>Date</stp>
        <tr r="C16" s="1"/>
      </tp>
      <tp>
        <v>45784</v>
        <stp/>
        <stp>YahooFinanceHistoricalPrices</stp>
        <stp>GBPUSD=X</stp>
        <stp>12</stp>
        <stp>Date</stp>
        <tr r="C17" s="1"/>
      </tp>
      <tp>
        <v>45783</v>
        <stp/>
        <stp>YahooFinanceHistoricalPrices</stp>
        <stp>GBPUSD=X</stp>
        <stp>13</stp>
        <stp>Date</stp>
        <tr r="C18" s="1"/>
      </tp>
      <tp>
        <v>45776</v>
        <stp/>
        <stp>YahooFinanceHistoricalPrices</stp>
        <stp>GBPUSD=X</stp>
        <stp>18</stp>
        <stp>Date</stp>
        <tr r="C23" s="1"/>
      </tp>
      <tp>
        <v>45775</v>
        <stp/>
        <stp>YahooFinanceHistoricalPrices</stp>
        <stp>GBPUSD=X</stp>
        <stp>19</stp>
        <stp>Date</stp>
        <tr r="C24" s="1"/>
      </tp>
      <tp>
        <v>9.5520999999999994</v>
        <stp/>
        <stp>YahooFinanceHistoricalPrices</stp>
        <stp>USDSEK=X</stp>
        <stp/>
        <stp>Low</stp>
        <tr r="H13" s="2"/>
      </tp>
      <tp>
        <v>0.58960000000000001</v>
        <stp/>
        <stp>YahooFinanceHistoricalPrices</stp>
        <stp>NZDUSD=X</stp>
        <stp/>
        <stp>Low</stp>
        <tr r="H10" s="2"/>
      </tp>
      <tp>
        <v>0.64170000000000005</v>
        <stp/>
        <stp>YahooFinanceHistoricalPrices</stp>
        <stp>AUDUSD=X</stp>
        <stp/>
        <stp>Low</stp>
        <tr r="H9" s="2"/>
      </tp>
      <tp>
        <v>142.798</v>
        <stp/>
        <stp>YahooFinanceHistoricalPrices</stp>
        <stp>USDJPY=X</stp>
        <stp/>
        <stp>Low</stp>
        <tr r="H11" s="2"/>
      </tp>
      <tp>
        <v>0.82330000000000003</v>
        <stp/>
        <stp>YahooFinanceHistoricalPrices</stp>
        <stp>USDCHF=X</stp>
        <stp/>
        <stp>Low</stp>
        <tr r="H12" s="2"/>
      </tp>
      <tp>
        <v>1.3841000000000001</v>
        <stp/>
        <stp>YahooFinanceHistoricalPrices</stp>
        <stp>USDCAD=X</stp>
        <stp/>
        <stp>Low</stp>
        <tr r="H8" s="2"/>
      </tp>
      <tp>
        <v>1.3409</v>
        <stp/>
        <stp>YahooFinanceHistoricalPrices</stp>
        <stp>GBPUSD=X</stp>
        <stp>45799.5672106482</stp>
        <stp>Close</stp>
        <tr r="G6" s="1"/>
      </tp>
      <tp>
        <v>45799.35907327546</v>
        <stp/>
        <stp>YahooFinanceHistoricalPrices</stp>
        <stp>NZDUSD=X</stp>
        <stp/>
        <stp>rtd_LastUpdate</stp>
        <tr r="S10" s="2"/>
      </tp>
      <tp>
        <v>0</v>
        <stp/>
        <stp>YahooFinanceHistoricalPrices</stp>
        <stp>USDJPY=X</stp>
        <stp/>
        <stp>rtd_LastError</stp>
        <tr r="Q11" s="2"/>
      </tp>
      <tp>
        <v>6.0999999999999943E-3</v>
        <stp/>
        <stp>YahooFinanceHistoricalPrices</stp>
        <stp>GBPUSD=X</stp>
        <stp>45772</stp>
        <stp>Change</stp>
        <tr r="H25" s="1"/>
      </tp>
      <tp>
        <v>1.4599999999999946E-2</v>
        <stp/>
        <stp>YahooFinanceHistoricalPrices</stp>
        <stp>GBPUSD=X</stp>
        <stp>45776</stp>
        <stp>Change</stp>
        <tr r="H23" s="1"/>
      </tp>
      <tp>
        <v>-2.4999999999999467E-3</v>
        <stp/>
        <stp>YahooFinanceHistoricalPrices</stp>
        <stp>GBPUSD=X</stp>
        <stp>45777</stp>
        <stp>Change</stp>
        <tr r="H22" s="1"/>
      </tp>
      <tp>
        <v>-3.6000000000000476E-3</v>
        <stp/>
        <stp>YahooFinanceHistoricalPrices</stp>
        <stp>GBPUSD=X</stp>
        <stp>45775</stp>
        <stp>Change</stp>
        <tr r="H24" s="1"/>
      </tp>
      <tp>
        <v>-8.69999999999993E-3</v>
        <stp/>
        <stp>YahooFinanceHistoricalPrices</stp>
        <stp>GBPUSD=X</stp>
        <stp>45778</stp>
        <stp>Change</stp>
        <tr r="H21" s="1"/>
      </tp>
      <tp>
        <v>-3.8000000000000256E-3</v>
        <stp/>
        <stp>YahooFinanceHistoricalPrices</stp>
        <stp>GBPUSD=X</stp>
        <stp>45779</stp>
        <stp>Change</stp>
        <tr r="H20" s="1"/>
      </tp>
      <tp>
        <v>-1.4000000000000679E-3</v>
        <stp/>
        <stp>YahooFinanceHistoricalPrices</stp>
        <stp>GBPUSD=X</stp>
        <stp>45782</stp>
        <stp>Change</stp>
        <tr r="H19" s="1"/>
      </tp>
      <tp>
        <v>2.0999999999999908E-3</v>
        <stp/>
        <stp>YahooFinanceHistoricalPrices</stp>
        <stp>GBPUSD=X</stp>
        <stp>45783</stp>
        <stp>Change</stp>
        <tr r="H18" s="1"/>
      </tp>
      <tp>
        <v>-5.9000000000000163E-3</v>
        <stp/>
        <stp>YahooFinanceHistoricalPrices</stp>
        <stp>GBPUSD=X</stp>
        <stp>45786</stp>
        <stp>Change</stp>
        <tr r="H15" s="1"/>
      </tp>
      <tp>
        <v>6.2999999999999723E-3</v>
        <stp/>
        <stp>YahooFinanceHistoricalPrices</stp>
        <stp>GBPUSD=X</stp>
        <stp>45784</stp>
        <stp>Change</stp>
        <tr r="H17" s="1"/>
      </tp>
      <tp>
        <v>-6.1999999999999833E-3</v>
        <stp/>
        <stp>YahooFinanceHistoricalPrices</stp>
        <stp>GBPUSD=X</stp>
        <stp>45785</stp>
        <stp>Change</stp>
        <tr r="H16" s="1"/>
      </tp>
      <tp>
        <v>5.4000000000000714E-3</v>
        <stp/>
        <stp>YahooFinanceHistoricalPrices</stp>
        <stp>GBPUSD=X</stp>
        <stp>45789</stp>
        <stp>Change</stp>
        <tr r="H14" s="1"/>
      </tp>
      <tp>
        <v>-4.0999999999999925E-3</v>
        <stp/>
        <stp>YahooFinanceHistoricalPrices</stp>
        <stp>GBPUSD=X</stp>
        <stp>45792</stp>
        <stp>Change</stp>
        <tr r="H11" s="1"/>
      </tp>
      <tp>
        <v>4.3999999999999595E-3</v>
        <stp/>
        <stp>YahooFinanceHistoricalPrices</stp>
        <stp>GBPUSD=X</stp>
        <stp>45793</stp>
        <stp>Change</stp>
        <tr r="H10" s="1"/>
      </tp>
      <tp>
        <v>-1.1099999999999888E-2</v>
        <stp/>
        <stp>YahooFinanceHistoricalPrices</stp>
        <stp>GBPUSD=X</stp>
        <stp>45790</stp>
        <stp>Change</stp>
        <tr r="H13" s="1"/>
      </tp>
      <tp>
        <v>1.2599999999999945E-2</v>
        <stp/>
        <stp>YahooFinanceHistoricalPrices</stp>
        <stp>GBPUSD=X</stp>
        <stp>45791</stp>
        <stp>Change</stp>
        <tr r="H12" s="1"/>
      </tp>
      <tp>
        <v>-1.9999999999997797E-4</v>
        <stp/>
        <stp>YahooFinanceHistoricalPrices</stp>
        <stp>GBPUSD=X</stp>
        <stp>45796</stp>
        <stp>Change</stp>
        <tr r="H9" s="1"/>
      </tp>
      <tp>
        <v>5.5000000000000604E-3</v>
        <stp/>
        <stp>YahooFinanceHistoricalPrices</stp>
        <stp>GBPUSD=X</stp>
        <stp>45797</stp>
        <stp>Change</stp>
        <tr r="H8" s="1"/>
      </tp>
      <tp>
        <v>3.8000000000000256E-3</v>
        <stp/>
        <stp>YahooFinanceHistoricalPrices</stp>
        <stp>GBPUSD=X</stp>
        <stp>45798</stp>
        <stp>Change</stp>
        <tr r="H7" s="1"/>
      </tp>
      <tp>
        <v>45799.359114317129</v>
        <stp/>
        <stp>YahooFinanceHistoricalPrices</stp>
        <stp>USDSEK=X</stp>
        <stp/>
        <stp>rtd_LastUpdate</stp>
        <tr r="S13" s="2"/>
      </tp>
      <tp>
        <v>8.2101806239731623E-4</v>
        <stp/>
        <stp>YahooFinanceHistoricalPrices</stp>
        <stp>GBPUSD=X</stp>
        <stp>45799.5672106482</stp>
        <stp>PercentChange</stp>
        <tr r="I6" s="1"/>
      </tp>
      <tp>
        <v>0.64200000000000002</v>
        <stp/>
        <stp>YahooFinanceHistoricalPrices</stp>
        <stp>AUDUSD=X</stp>
        <stp/>
        <stp>Close</stp>
        <tr r="I9" s="2"/>
      </tp>
      <tp>
        <v>45799.359064571756</v>
        <stp/>
        <stp>YahooFinanceHistoricalPrices</stp>
        <stp>GBPUSD=X</stp>
        <stp/>
        <stp>rtd_LastUpdate</stp>
        <tr r="S7" s="2"/>
      </tp>
      <tp>
        <v>9.6083999999999996</v>
        <stp/>
        <stp>YahooFinanceHistoricalPrices</stp>
        <stp>USDSEK=X</stp>
        <stp/>
        <stp>Close</stp>
        <tr r="I13" s="2"/>
      </tp>
      <tp>
        <v>0</v>
        <stp/>
        <stp>YahooFinanceHistoricalPrices</stp>
        <stp>NZDUSD=X</stp>
        <stp/>
        <stp>rtd_LastError</stp>
        <tr r="Q10" s="2"/>
      </tp>
      <tp>
        <v>0</v>
        <stp/>
        <stp>YahooFinanceHistoricalPrices</stp>
        <stp>USDCHF=X</stp>
        <stp/>
        <stp>rtd_LastError</stp>
        <tr r="Q12" s="2"/>
      </tp>
      <tp>
        <v>1.1297999999999999</v>
        <stp/>
        <stp>YahooFinanceHistoricalPrices</stp>
        <stp>EURUSD=X</stp>
        <stp/>
        <stp>Close</stp>
        <tr r="I6" s="2"/>
      </tp>
      <tp>
        <v>1.3409</v>
        <stp/>
        <stp>YahooFinanceHistoricalPrices</stp>
        <stp>GBPUSD=X</stp>
        <stp/>
        <stp>Close</stp>
        <tr r="I7" s="2"/>
      </tp>
      <tp>
        <v>1.3878999999999999</v>
        <stp/>
        <stp>YahooFinanceHistoricalPrices</stp>
        <stp>USDCAD=X</stp>
        <stp/>
        <stp>Close</stp>
        <tr r="I8" s="2"/>
      </tp>
      <tp>
        <v>45797</v>
        <stp/>
        <stp>YahooFinanceHistoricalPrices</stp>
        <stp>GBPUSD=X</stp>
        <stp>3</stp>
        <stp>Date</stp>
        <tr r="C8" s="1"/>
      </tp>
      <tp>
        <v>45798</v>
        <stp/>
        <stp>YahooFinanceHistoricalPrices</stp>
        <stp>GBPUSD=X</stp>
        <stp>2</stp>
        <stp>Date</stp>
        <tr r="C7" s="1"/>
      </tp>
      <tp>
        <v>45799.567210648151</v>
        <stp/>
        <stp>YahooFinanceHistoricalPrices</stp>
        <stp>GBPUSD=X</stp>
        <stp>1</stp>
        <stp>Date</stp>
        <tr r="C6" s="1"/>
      </tp>
      <tp>
        <v>45791</v>
        <stp/>
        <stp>YahooFinanceHistoricalPrices</stp>
        <stp>GBPUSD=X</stp>
        <stp>7</stp>
        <stp>Date</stp>
        <tr r="C12" s="1"/>
      </tp>
      <tp>
        <v>45792</v>
        <stp/>
        <stp>YahooFinanceHistoricalPrices</stp>
        <stp>GBPUSD=X</stp>
        <stp>6</stp>
        <stp>Date</stp>
        <tr r="C11" s="1"/>
      </tp>
      <tp>
        <v>45793</v>
        <stp/>
        <stp>YahooFinanceHistoricalPrices</stp>
        <stp>GBPUSD=X</stp>
        <stp>5</stp>
        <stp>Date</stp>
        <tr r="C10" s="1"/>
      </tp>
      <tp>
        <v>45796</v>
        <stp/>
        <stp>YahooFinanceHistoricalPrices</stp>
        <stp>GBPUSD=X</stp>
        <stp>4</stp>
        <stp>Date</stp>
        <tr r="C9" s="1"/>
      </tp>
      <tp>
        <v>45789</v>
        <stp/>
        <stp>YahooFinanceHistoricalPrices</stp>
        <stp>GBPUSD=X</stp>
        <stp>9</stp>
        <stp>Date</stp>
        <tr r="C14" s="1"/>
      </tp>
      <tp>
        <v>45790</v>
        <stp/>
        <stp>YahooFinanceHistoricalPrices</stp>
        <stp>GBPUSD=X</stp>
        <stp>8</stp>
        <stp>Date</stp>
        <tr r="C13" s="1"/>
      </tp>
      <tp>
        <v>0</v>
        <stp/>
        <stp>YahooFinanceHistoricalPrices</stp>
        <stp>USDSEK=X</stp>
        <stp/>
        <stp>rtd_LastError</stp>
        <tr r="Q13" s="2"/>
      </tp>
      <tp>
        <v>0</v>
        <stp/>
        <stp>YahooFinanceHistoricalPrices</stp>
        <stp>AUDUSD=X</stp>
        <stp/>
        <stp>rtd_LastError</stp>
        <tr r="Q9" s="2"/>
      </tp>
      <tp>
        <v>1.3391999999999999</v>
        <stp/>
        <stp>YahooFinanceHistoricalPrices</stp>
        <stp>GBPUSD=X</stp>
        <stp/>
        <stp>Low</stp>
        <tr r="H7" s="2"/>
      </tp>
      <tp>
        <v>0</v>
        <stp/>
        <stp>YahooFinanceHistoricalPrices</stp>
        <stp>USDCAD=X</stp>
        <stp/>
        <stp>rtd_LastError</stp>
        <tr r="Q8" s="2"/>
      </tp>
      <tp>
        <v>0</v>
        <stp/>
        <stp>YahooFinanceHistoricalPrices</stp>
        <stp>GBPUSD=X</stp>
        <stp/>
        <stp>rtd_LastError</stp>
        <tr r="Q7" s="2"/>
      </tp>
      <tp>
        <v>1.1294</v>
        <stp/>
        <stp>YahooFinanceHistoricalPrices</stp>
        <stp>EURUSD=X</stp>
        <stp/>
        <stp>Low</stp>
        <tr r="H6" s="2"/>
      </tp>
      <tp>
        <v>0.82720000000000005</v>
        <stp/>
        <stp>YahooFinanceHistoricalPrices</stp>
        <stp>USDCHF=X</stp>
        <stp/>
        <stp>Close</stp>
        <tr r="I12" s="2"/>
      </tp>
      <tp>
        <v>0.59050000000000002</v>
        <stp/>
        <stp>YahooFinanceHistoricalPrices</stp>
        <stp>NZDUSD=X</stp>
        <stp/>
        <stp>Close</stp>
        <tr r="I10" s="2"/>
      </tp>
      <tp>
        <v>45799.359106215277</v>
        <stp/>
        <stp>YahooFinanceHistoricalPrices</stp>
        <stp>USDJPY=X</stp>
        <stp/>
        <stp>rtd_LastUpdate</stp>
        <tr r="S11" s="2"/>
      </tp>
      <tp>
        <v>0</v>
        <stp/>
        <stp>YahooFinanceHistoricalPrices</stp>
        <stp>EURUSD=X</stp>
        <stp/>
        <stp>rtd_LastError</stp>
        <tr r="Q6" s="2"/>
      </tp>
      <tp>
        <v>45799.567210648151</v>
        <stp/>
        <stp>YahooFinanceHistoricalPrices</stp>
        <stp>NZDUSD=X</stp>
        <stp/>
        <stp>Date</stp>
        <tr r="D10" s="2"/>
      </tp>
      <tp>
        <v>45799.567314814813</v>
        <stp/>
        <stp>YahooFinanceHistoricalPrices</stp>
        <stp>AUDUSD=X</stp>
        <stp/>
        <stp>Date</stp>
        <tr r="D9" s="2"/>
      </tp>
      <tp>
        <v>45799.567210648151</v>
        <stp/>
        <stp>YahooFinanceHistoricalPrices</stp>
        <stp>GBPUSD=X</stp>
        <stp/>
        <stp>Date</stp>
        <tr r="D7" s="2"/>
      </tp>
      <tp>
        <v>45799.567210648151</v>
        <stp/>
        <stp>YahooFinanceHistoricalPrices</stp>
        <stp>EURUSD=X</stp>
        <stp/>
        <stp>Date</stp>
        <tr r="D6" s="2"/>
      </tp>
      <tp>
        <v>-2.4800000000000821E-2</v>
        <stp/>
        <stp>YahooFinanceHistoricalPrices</stp>
        <stp>USDSEK=X</stp>
        <stp/>
        <stp>Change</stp>
        <tr r="J13" s="2"/>
      </tp>
      <tp>
        <v>1.3440000000000001</v>
        <stp/>
        <stp>YahooFinanceHistoricalPrices</stp>
        <stp>GBPUSD=X</stp>
        <stp>45799.5672106482</stp>
        <stp>High</stp>
        <tr r="F6" s="1"/>
      </tp>
      <tp>
        <v>1.3419000000000001</v>
        <stp/>
        <stp>YahooFinanceHistoricalPrices</stp>
        <stp>GBPUSD=X</stp>
        <stp>45775</stp>
        <stp>High</stp>
        <tr r="F24" s="1"/>
      </tp>
      <tp>
        <v>1.3442000000000001</v>
        <stp/>
        <stp>YahooFinanceHistoricalPrices</stp>
        <stp>GBPUSD=X</stp>
        <stp>45776</stp>
        <stp>High</stp>
        <tr r="F23" s="1"/>
      </tp>
      <tp>
        <v>1.3413999999999999</v>
        <stp/>
        <stp>YahooFinanceHistoricalPrices</stp>
        <stp>GBPUSD=X</stp>
        <stp>45777</stp>
        <stp>High</stp>
        <tr r="F22" s="1"/>
      </tp>
      <tp>
        <v>1.333</v>
        <stp/>
        <stp>YahooFinanceHistoricalPrices</stp>
        <stp>GBPUSD=X</stp>
        <stp>45772</stp>
        <stp>High</stp>
        <tr r="F25" s="1"/>
      </tp>
      <tp>
        <v>1.3345</v>
        <stp/>
        <stp>YahooFinanceHistoricalPrices</stp>
        <stp>GBPUSD=X</stp>
        <stp>45778</stp>
        <stp>High</stp>
        <tr r="F21" s="1"/>
      </tp>
      <tp>
        <v>1.3331</v>
        <stp/>
        <stp>YahooFinanceHistoricalPrices</stp>
        <stp>GBPUSD=X</stp>
        <stp>45779</stp>
        <stp>High</stp>
        <tr r="F20" s="1"/>
      </tp>
      <tp>
        <v>45799.567430555559</v>
        <stp/>
        <stp>YahooFinanceHistoricalPrices</stp>
        <stp>USDSEK=X</stp>
        <stp/>
        <stp>Date</stp>
        <tr r="D13" s="2"/>
      </tp>
      <tp>
        <v>-2.1999999999999797E-3</v>
        <stp/>
        <stp>YahooFinanceHistoricalPrices</stp>
        <stp>NZDUSD=X</stp>
        <stp/>
        <stp>Change</stp>
        <tr r="J10" s="2"/>
      </tp>
      <tp>
        <v>0.82520000000000004</v>
        <stp/>
        <stp>YahooFinanceHistoricalPrices</stp>
        <stp>USDCHF=X</stp>
        <stp/>
        <stp>Open</stp>
        <tr r="F12" s="2"/>
      </tp>
      <tp>
        <v>1.3858999999999999</v>
        <stp/>
        <stp>YahooFinanceHistoricalPrices</stp>
        <stp>USDCAD=X</stp>
        <stp/>
        <stp>Open</stp>
        <tr r="F8" s="2"/>
      </tp>
      <tp>
        <v>-5.9999999999993392E-4</v>
        <stp/>
        <stp>YahooFinanceHistoricalPrices</stp>
        <stp>AUDUSD=X</stp>
        <stp/>
        <stp>Change</stp>
        <tr r="J9" s="2"/>
      </tp>
      <tp>
        <v>9.9999999999988987E-4</v>
        <stp/>
        <stp>YahooFinanceHistoricalPrices</stp>
        <stp>EURUSD=X</stp>
        <stp/>
        <stp>Change</stp>
        <tr r="J6" s="2"/>
      </tp>
      <tp>
        <v>0.59430000000000005</v>
        <stp/>
        <stp>YahooFinanceHistoricalPrices</stp>
        <stp>NZDUSD=X</stp>
        <stp/>
        <stp>High</stp>
        <tr r="G10" s="2"/>
      </tp>
      <tp>
        <v>0.64610000000000001</v>
        <stp/>
        <stp>YahooFinanceHistoricalPrices</stp>
        <stp>AUDUSD=X</stp>
        <stp/>
        <stp>High</stp>
        <tr r="G9" s="2"/>
      </tp>
      <tp>
        <v>1.1348</v>
        <stp/>
        <stp>YahooFinanceHistoricalPrices</stp>
        <stp>EURUSD=X</stp>
        <stp/>
        <stp>High</stp>
        <tr r="G6" s="2"/>
      </tp>
      <tp>
        <v>1.3440000000000001</v>
        <stp/>
        <stp>YahooFinanceHistoricalPrices</stp>
        <stp>GBPUSD=X</stp>
        <stp/>
        <stp>High</stp>
        <tr r="G7" s="2"/>
      </tp>
      <tp>
        <v>5.0000000000005596E-4</v>
        <stp/>
        <stp>YahooFinanceHistoricalPrices</stp>
        <stp>USDCHF=X</stp>
        <stp/>
        <stp>Change</stp>
        <tr r="J12" s="2"/>
      </tp>
      <tp>
        <v>1.3376999999999999</v>
        <stp/>
        <stp>YahooFinanceHistoricalPrices</stp>
        <stp>GBPUSD=X</stp>
        <stp>45784</stp>
        <stp>High</stp>
        <tr r="F17" s="1"/>
      </tp>
      <tp>
        <v>1.3357000000000001</v>
        <stp/>
        <stp>YahooFinanceHistoricalPrices</stp>
        <stp>GBPUSD=X</stp>
        <stp>45785</stp>
        <stp>High</stp>
        <tr r="F16" s="1"/>
      </tp>
      <tp>
        <v>1.3318000000000001</v>
        <stp/>
        <stp>YahooFinanceHistoricalPrices</stp>
        <stp>GBPUSD=X</stp>
        <stp>45786</stp>
        <stp>High</stp>
        <tr r="F15" s="1"/>
      </tp>
      <tp>
        <v>1.3335999999999999</v>
        <stp/>
        <stp>YahooFinanceHistoricalPrices</stp>
        <stp>GBPUSD=X</stp>
        <stp>45782</stp>
        <stp>High</stp>
        <tr r="F19" s="1"/>
      </tp>
      <tp>
        <v>1.3401000000000001</v>
        <stp/>
        <stp>YahooFinanceHistoricalPrices</stp>
        <stp>GBPUSD=X</stp>
        <stp>45783</stp>
        <stp>High</stp>
        <tr r="F18" s="1"/>
      </tp>
      <tp>
        <v>1.3299640417098999</v>
        <stp/>
        <stp>YahooFinanceHistoricalPrices</stp>
        <stp>GBPUSD=X</stp>
        <stp>45789</stp>
        <stp>High</stp>
        <tr r="F14" s="1"/>
      </tp>
      <tp>
        <v>1.3403</v>
        <stp/>
        <stp>YahooFinanceHistoricalPrices</stp>
        <stp>GBPUSD=X</stp>
        <stp>45796</stp>
        <stp>High</stp>
        <tr r="F9" s="1"/>
      </tp>
      <tp>
        <v>1.3395999999999999</v>
        <stp/>
        <stp>YahooFinanceHistoricalPrices</stp>
        <stp>GBPUSD=X</stp>
        <stp>45797</stp>
        <stp>High</stp>
        <tr r="F8" s="1"/>
      </tp>
      <tp>
        <v>1.3281000000000001</v>
        <stp/>
        <stp>YahooFinanceHistoricalPrices</stp>
        <stp>GBPUSD=X</stp>
        <stp>45790</stp>
        <stp>High</stp>
        <tr r="F13" s="1"/>
      </tp>
      <tp>
        <v>1.3361000000000001</v>
        <stp/>
        <stp>YahooFinanceHistoricalPrices</stp>
        <stp>GBPUSD=X</stp>
        <stp>45791</stp>
        <stp>High</stp>
        <tr r="F12" s="1"/>
      </tp>
      <tp>
        <v>1.3319000000000001</v>
        <stp/>
        <stp>YahooFinanceHistoricalPrices</stp>
        <stp>GBPUSD=X</stp>
        <stp>45792</stp>
        <stp>High</stp>
        <tr r="F11" s="1"/>
      </tp>
      <tp>
        <v>1.3331999999999999</v>
        <stp/>
        <stp>YahooFinanceHistoricalPrices</stp>
        <stp>GBPUSD=X</stp>
        <stp>45793</stp>
        <stp>High</stp>
        <tr r="F10" s="1"/>
      </tp>
      <tp>
        <v>1.3468</v>
        <stp/>
        <stp>YahooFinanceHistoricalPrices</stp>
        <stp>GBPUSD=X</stp>
        <stp>45798</stp>
        <stp>High</stp>
        <tr r="F7" s="1"/>
      </tp>
      <tp>
        <v>-3.0000000000001137E-3</v>
        <stp/>
        <stp>YahooFinanceHistoricalPrices</stp>
        <stp>USDCAD=X</stp>
        <stp/>
        <stp>Change</stp>
        <tr r="J8" s="2"/>
      </tp>
      <tp>
        <v>143.61199999999999</v>
        <stp/>
        <stp>YahooFinanceHistoricalPrices</stp>
        <stp>USDJPY=X</stp>
        <stp/>
        <stp>Open</stp>
        <tr r="F11" s="2"/>
      </tp>
      <tp>
        <v>9.6242999999999999</v>
        <stp/>
        <stp>YahooFinanceHistoricalPrices</stp>
        <stp>USDSEK=X</stp>
        <stp/>
        <stp>High</stp>
        <tr r="G13" s="2"/>
      </tp>
    </main>
    <main first="market.rtd">
      <tp>
        <v>0.59389999999999998</v>
        <stp/>
        <stp>YahooFinanceHistoricalPrices</stp>
        <stp>NZDUSD=X</stp>
        <stp/>
        <stp>Open</stp>
        <tr r="F10" s="2"/>
      </tp>
      <tp>
        <v>0.64359999999999995</v>
        <stp/>
        <stp>YahooFinanceHistoricalPrices</stp>
        <stp>AUDUSD=X</stp>
        <stp/>
        <stp>Open</stp>
        <tr r="F9" s="2"/>
      </tp>
      <tp>
        <v>1.3420000000000001</v>
        <stp/>
        <stp>YahooFinanceHistoricalPrices</stp>
        <stp>GBPUSD=X</stp>
        <stp/>
        <stp>Open</stp>
        <tr r="F7" s="2"/>
      </tp>
      <tp>
        <v>1.1333</v>
        <stp/>
        <stp>YahooFinanceHistoricalPrices</stp>
        <stp>EURUSD=X</stp>
        <stp/>
        <stp>Open</stp>
        <tr r="F6" s="2"/>
      </tp>
      <tp>
        <v>-2.8519963974782403E-3</v>
        <stp/>
        <stp>YahooFinanceHistoricalPrices</stp>
        <stp>GBPUSD=X</stp>
        <stp>45779</stp>
        <stp>PercentChange</stp>
        <tr r="I20" s="1"/>
      </tp>
      <tp>
        <v>4.0800906686815352E-3</v>
        <stp/>
        <stp>YahooFinanceHistoricalPrices</stp>
        <stp>GBPUSD=X</stp>
        <stp>45789</stp>
        <stp>PercentChange</stp>
        <tr r="I14" s="1"/>
      </tp>
      <tp>
        <v>-0.78100000000000591</v>
        <stp/>
        <stp>YahooFinanceHistoricalPrices</stp>
        <stp>USDJPY=X</stp>
        <stp/>
        <stp>Change</stp>
        <tr r="J11" s="2"/>
      </tp>
      <tp>
        <v>1.0999999999998789E-3</v>
        <stp/>
        <stp>YahooFinanceHistoricalPrices</stp>
        <stp>GBPUSD=X</stp>
        <stp>45799.5672106482</stp>
        <stp>Change</stp>
        <tr r="H6" s="1"/>
      </tp>
      <tp>
        <v>-6.4872119901572267E-3</v>
        <stp/>
        <stp>YahooFinanceHistoricalPrices</stp>
        <stp>GBPUSD=X</stp>
        <stp>45778</stp>
        <stp>PercentChange</stp>
        <tr r="I21" s="1"/>
      </tp>
      <tp>
        <v>2.8443113772456119E-3</v>
        <stp/>
        <stp>YahooFinanceHistoricalPrices</stp>
        <stp>GBPUSD=X</stp>
        <stp>45798</stp>
        <stp>PercentChange</stp>
        <tr r="I7" s="1"/>
      </tp>
      <tp>
        <v>1.3324</v>
        <stp/>
        <stp>YahooFinanceHistoricalPrices</stp>
        <stp>GBPUSD=X</stp>
        <stp>45778</stp>
        <stp>Close</stp>
        <tr r="G21" s="1"/>
      </tp>
      <tp>
        <v>1.3398000000000001</v>
        <stp/>
        <stp>YahooFinanceHistoricalPrices</stp>
        <stp>GBPUSD=X</stp>
        <stp>45798</stp>
        <stp>Close</stp>
        <tr r="G7" s="1"/>
      </tp>
      <tp>
        <v>1.3306</v>
        <stp/>
        <stp>YahooFinanceHistoricalPrices</stp>
        <stp>GBPUSD=X</stp>
        <stp>45796</stp>
        <stp>Open</stp>
        <tr r="D9" s="1"/>
      </tp>
      <tp>
        <v>1.3360000000000001</v>
        <stp/>
        <stp>YahooFinanceHistoricalPrices</stp>
        <stp>GBPUSD=X</stp>
        <stp>45797</stp>
        <stp>Open</stp>
        <tr r="D8" s="1"/>
      </tp>
      <tp>
        <v>1.3264</v>
        <stp/>
        <stp>YahooFinanceHistoricalPrices</stp>
        <stp>GBPUSD=X</stp>
        <stp>45792</stp>
        <stp>Open</stp>
        <tr r="D11" s="1"/>
      </tp>
      <tp>
        <v>1.3303</v>
        <stp/>
        <stp>YahooFinanceHistoricalPrices</stp>
        <stp>GBPUSD=X</stp>
        <stp>45793</stp>
        <stp>Open</stp>
        <tr r="D10" s="1"/>
      </tp>
      <tp>
        <v>1.3178000000000001</v>
        <stp/>
        <stp>YahooFinanceHistoricalPrices</stp>
        <stp>GBPUSD=X</stp>
        <stp>45790</stp>
        <stp>Open</stp>
        <tr r="D13" s="1"/>
      </tp>
      <tp>
        <v>1.3305</v>
        <stp/>
        <stp>YahooFinanceHistoricalPrices</stp>
        <stp>GBPUSD=X</stp>
        <stp>45791</stp>
        <stp>Open</stp>
        <tr r="D12" s="1"/>
      </tp>
      <tp>
        <v>1.3399000000000001</v>
        <stp/>
        <stp>YahooFinanceHistoricalPrices</stp>
        <stp>GBPUSD=X</stp>
        <stp>45798</stp>
        <stp>Open</stp>
        <tr r="D7" s="1"/>
      </tp>
      <tp>
        <v>45798</v>
        <stp/>
        <stp>YahooFinanceHistoricalPrices</stp>
        <stp>GBPUSD=X</stp>
        <stp>TradingDay</stp>
        <stp>2</stp>
        <tr r="Q7" s="1"/>
      </tp>
      <tp>
        <v>45797</v>
        <stp/>
        <stp>YahooFinanceHistoricalPrices</stp>
        <stp>GBPUSD=X</stp>
        <stp>TradingDay</stp>
        <stp>3</stp>
        <tr r="Q8" s="1"/>
      </tp>
      <tp>
        <v>45799.567210648151</v>
        <stp/>
        <stp>YahooFinanceHistoricalPrices</stp>
        <stp>GBPUSD=X</stp>
        <stp>TradingDay</stp>
        <stp>1</stp>
        <tr r="Q6" s="1"/>
      </tp>
      <tp>
        <v>45792</v>
        <stp/>
        <stp>YahooFinanceHistoricalPrices</stp>
        <stp>GBPUSD=X</stp>
        <stp>TradingDay</stp>
        <stp>6</stp>
        <tr r="Q11" s="1"/>
      </tp>
      <tp>
        <v>45791</v>
        <stp/>
        <stp>YahooFinanceHistoricalPrices</stp>
        <stp>GBPUSD=X</stp>
        <stp>TradingDay</stp>
        <stp>7</stp>
        <tr r="Q12" s="1"/>
      </tp>
      <tp>
        <v>45796</v>
        <stp/>
        <stp>YahooFinanceHistoricalPrices</stp>
        <stp>GBPUSD=X</stp>
        <stp>TradingDay</stp>
        <stp>4</stp>
        <tr r="Q9" s="1"/>
      </tp>
      <tp>
        <v>45793</v>
        <stp/>
        <stp>YahooFinanceHistoricalPrices</stp>
        <stp>GBPUSD=X</stp>
        <stp>TradingDay</stp>
        <stp>5</stp>
        <tr r="Q10" s="1"/>
      </tp>
      <tp>
        <v>45790</v>
        <stp/>
        <stp>YahooFinanceHistoricalPrices</stp>
        <stp>GBPUSD=X</stp>
        <stp>TradingDay</stp>
        <stp>8</stp>
        <tr r="Q13" s="1"/>
      </tp>
      <tp>
        <v>45789</v>
        <stp/>
        <stp>YahooFinanceHistoricalPrices</stp>
        <stp>GBPUSD=X</stp>
        <stp>TradingDay</stp>
        <stp>9</stp>
        <tr r="Q14" s="1"/>
      </tp>
      <tp>
        <v>1.3286</v>
        <stp/>
        <stp>YahooFinanceHistoricalPrices</stp>
        <stp>GBPUSD=X</stp>
        <stp>45779</stp>
        <stp>Close</stp>
        <tr r="G20" s="1"/>
      </tp>
      <tp>
        <v>1.3289</v>
        <stp/>
        <stp>YahooFinanceHistoricalPrices</stp>
        <stp>GBPUSD=X</stp>
        <stp>45789</stp>
        <stp>Close</stp>
        <tr r="G14" s="1"/>
      </tp>
      <tp>
        <v>1.3241000000000001</v>
        <stp/>
        <stp>YahooFinanceHistoricalPrices</stp>
        <stp>GBPUSD=X</stp>
        <stp>45786</stp>
        <stp>Open</stp>
        <tr r="D15" s="1"/>
      </tp>
      <tp>
        <v>1.3352999999999999</v>
        <stp/>
        <stp>YahooFinanceHistoricalPrices</stp>
        <stp>GBPUSD=X</stp>
        <stp>45784</stp>
        <stp>Open</stp>
        <tr r="D17" s="1"/>
      </tp>
      <tp>
        <v>1.3290999999999999</v>
        <stp/>
        <stp>YahooFinanceHistoricalPrices</stp>
        <stp>GBPUSD=X</stp>
        <stp>45785</stp>
        <stp>Open</stp>
        <tr r="D16" s="1"/>
      </tp>
      <tp>
        <v>1.3270999999999999</v>
        <stp/>
        <stp>YahooFinanceHistoricalPrices</stp>
        <stp>GBPUSD=X</stp>
        <stp>45782</stp>
        <stp>Open</stp>
        <tr r="D19" s="1"/>
      </tp>
      <tp>
        <v>1.329</v>
        <stp/>
        <stp>YahooFinanceHistoricalPrices</stp>
        <stp>GBPUSD=X</stp>
        <stp>45783</stp>
        <stp>Open</stp>
        <tr r="D18" s="1"/>
      </tp>
      <tp>
        <v>1.3285</v>
        <stp/>
        <stp>YahooFinanceHistoricalPrices</stp>
        <stp>GBPUSD=X</stp>
        <stp>45789</stp>
        <stp>Open</stp>
        <tr r="D14" s="1"/>
      </tp>
      <tp>
        <v>45799.567395833335</v>
        <stp/>
        <stp>YahooFinanceHistoricalPrices</stp>
        <stp>USDCHF=X</stp>
        <stp/>
        <stp>Date</stp>
        <tr r="D12" s="2"/>
      </tp>
      <tp>
        <v>45799.567407407405</v>
        <stp/>
        <stp>YahooFinanceHistoricalPrices</stp>
        <stp>USDCAD=X</stp>
        <stp/>
        <stp>Date</stp>
        <tr r="D8" s="2"/>
      </tp>
      <tp>
        <v>144.398</v>
        <stp/>
        <stp>YahooFinanceHistoricalPrices</stp>
        <stp>USDJPY=X</stp>
        <stp/>
        <stp>High</stp>
        <tr r="G11" s="2"/>
      </tp>
      <tp>
        <v>9.5722000000000005</v>
        <stp/>
        <stp>YahooFinanceHistoricalPrices</stp>
        <stp>USDSEK=X</stp>
        <stp/>
        <stp>Open</stp>
        <tr r="F13" s="2"/>
      </tp>
      <tp>
        <v>1.3355999999999999</v>
        <stp/>
        <stp>YahooFinanceHistoricalPrices</stp>
        <stp>GBPUSD=X</stp>
        <stp>45784</stp>
        <stp>Close</stp>
        <tr r="G17" s="1"/>
      </tp>
      <tp>
        <v>3.317499811505753E-3</v>
        <stp/>
        <stp>YahooFinanceHistoricalPrices</stp>
        <stp>GBPUSD=X</stp>
        <stp>45793</stp>
        <stp>PercentChange</stp>
        <tr r="I10" s="1"/>
      </tp>
      <tp>
        <v>1.5822784810126667E-3</v>
        <stp/>
        <stp>YahooFinanceHistoricalPrices</stp>
        <stp>GBPUSD=X</stp>
        <stp>45783</stp>
        <stp>PercentChange</stp>
        <tr r="I18" s="1"/>
      </tp>
      <tp>
        <v>1.329</v>
        <stp/>
        <stp>YahooFinanceHistoricalPrices</stp>
        <stp>GBPUSD=X</stp>
        <stp>45775</stp>
        <stp>Close</stp>
        <tr r="G24" s="1"/>
      </tp>
      <tp>
        <v>1.3293999999999999</v>
        <stp/>
        <stp>YahooFinanceHistoricalPrices</stp>
        <stp>GBPUSD=X</stp>
        <stp>45785</stp>
        <stp>Close</stp>
        <tr r="G16" s="1"/>
      </tp>
      <tp>
        <v>4.598567659253705E-3</v>
        <stp/>
        <stp>YahooFinanceHistoricalPrices</stp>
        <stp>GBPUSD=X</stp>
        <stp>45772</stp>
        <stp>PercentChange</stp>
        <tr r="I25" s="1"/>
      </tp>
      <tp>
        <v>-3.0817799158148196E-3</v>
        <stp/>
        <stp>YahooFinanceHistoricalPrices</stp>
        <stp>GBPUSD=X</stp>
        <stp>45792</stp>
        <stp>PercentChange</stp>
        <tr r="I11" s="1"/>
      </tp>
      <tp>
        <v>-1.0537407797682752E-3</v>
        <stp/>
        <stp>YahooFinanceHistoricalPrices</stp>
        <stp>GBPUSD=X</stp>
        <stp>45782</stp>
        <stp>PercentChange</stp>
        <tr r="I19" s="1"/>
      </tp>
      <tp>
        <v>1.3420000000000001</v>
        <stp/>
        <stp>YahooFinanceHistoricalPrices</stp>
        <stp>GBPUSD=X</stp>
        <stp>45799.5672106482</stp>
        <stp>Open</stp>
        <tr r="D6" s="1"/>
      </tp>
      <tp>
        <v>1.3435999999999999</v>
        <stp/>
        <stp>YahooFinanceHistoricalPrices</stp>
        <stp>GBPUSD=X</stp>
        <stp>45776</stp>
        <stp>Close</stp>
        <tr r="G23" s="1"/>
      </tp>
      <tp>
        <v>1.3305</v>
        <stp/>
        <stp>YahooFinanceHistoricalPrices</stp>
        <stp>GBPUSD=X</stp>
        <stp>45796</stp>
        <stp>Close</stp>
        <tr r="G9" s="1"/>
      </tp>
      <tp>
        <v>1.3234999999999999</v>
        <stp/>
        <stp>YahooFinanceHistoricalPrices</stp>
        <stp>GBPUSD=X</stp>
        <stp>45786</stp>
        <stp>Close</stp>
        <tr r="G15" s="1"/>
      </tp>
      <tp>
        <v>1.3281000000000001</v>
        <stp/>
        <stp>YahooFinanceHistoricalPrices</stp>
        <stp>GBPUSD=X</stp>
        <stp>45775</stp>
        <stp>Low</stp>
        <tr r="E24" s="1"/>
      </tp>
      <tp>
        <v>1.3382000000000001</v>
        <stp/>
        <stp>YahooFinanceHistoricalPrices</stp>
        <stp>GBPUSD=X</stp>
        <stp>45776</stp>
        <stp>Low</stp>
        <tr r="E23" s="1"/>
      </tp>
      <tp>
        <v>1.3310999999999999</v>
        <stp/>
        <stp>YahooFinanceHistoricalPrices</stp>
        <stp>GBPUSD=X</stp>
        <stp>45777</stp>
        <stp>Low</stp>
        <tr r="E22" s="1"/>
      </tp>
      <tp>
        <v>1.3274999999999999</v>
        <stp/>
        <stp>YahooFinanceHistoricalPrices</stp>
        <stp>GBPUSD=X</stp>
        <stp>45772</stp>
        <stp>Low</stp>
        <tr r="E25" s="1"/>
      </tp>
      <tp>
        <v>1.3266</v>
        <stp/>
        <stp>YahooFinanceHistoricalPrices</stp>
        <stp>GBPUSD=X</stp>
        <stp>45778</stp>
        <stp>Low</stp>
        <tr r="E21" s="1"/>
      </tp>
      <tp>
        <v>1.3268</v>
        <stp/>
        <stp>YahooFinanceHistoricalPrices</stp>
        <stp>GBPUSD=X</stp>
        <stp>45779</stp>
        <stp>Low</stp>
        <tr r="E20" s="1"/>
      </tp>
      <tp>
        <v>1.3324</v>
        <stp/>
        <stp>YahooFinanceHistoricalPrices</stp>
        <stp>GBPUSD=X</stp>
        <stp>45784</stp>
        <stp>Low</stp>
        <tr r="E17" s="1"/>
      </tp>
      <tp>
        <v>1.3251999999999999</v>
        <stp/>
        <stp>YahooFinanceHistoricalPrices</stp>
        <stp>GBPUSD=X</stp>
        <stp>45785</stp>
        <stp>Low</stp>
        <tr r="E16" s="1"/>
      </tp>
      <tp>
        <v>1.3213999999999999</v>
        <stp/>
        <stp>YahooFinanceHistoricalPrices</stp>
        <stp>GBPUSD=X</stp>
        <stp>45786</stp>
        <stp>Low</stp>
        <tr r="E15" s="1"/>
      </tp>
      <tp>
        <v>1.3262</v>
        <stp/>
        <stp>YahooFinanceHistoricalPrices</stp>
        <stp>GBPUSD=X</stp>
        <stp>45782</stp>
        <stp>Low</stp>
        <tr r="E19" s="1"/>
      </tp>
      <tp>
        <v>1.3262</v>
        <stp/>
        <stp>YahooFinanceHistoricalPrices</stp>
        <stp>GBPUSD=X</stp>
        <stp>45783</stp>
        <stp>Low</stp>
        <tr r="E18" s="1"/>
      </tp>
      <tp>
        <v>1.3142</v>
        <stp/>
        <stp>YahooFinanceHistoricalPrices</stp>
        <stp>GBPUSD=X</stp>
        <stp>45789</stp>
        <stp>Low</stp>
        <tr r="E14" s="1"/>
      </tp>
      <tp>
        <v>1.3291999999999999</v>
        <stp/>
        <stp>YahooFinanceHistoricalPrices</stp>
        <stp>GBPUSD=X</stp>
        <stp>45796</stp>
        <stp>Low</stp>
        <tr r="E9" s="1"/>
      </tp>
      <tp>
        <v>1.3334999999999999</v>
        <stp/>
        <stp>YahooFinanceHistoricalPrices</stp>
        <stp>GBPUSD=X</stp>
        <stp>45797</stp>
        <stp>Low</stp>
        <tr r="E8" s="1"/>
      </tp>
      <tp>
        <v>1.3174999999999999</v>
        <stp/>
        <stp>YahooFinanceHistoricalPrices</stp>
        <stp>GBPUSD=X</stp>
        <stp>45790</stp>
        <stp>Low</stp>
        <tr r="E13" s="1"/>
      </tp>
      <tp>
        <v>1.3287</v>
        <stp/>
        <stp>YahooFinanceHistoricalPrices</stp>
        <stp>GBPUSD=X</stp>
        <stp>45791</stp>
        <stp>Low</stp>
        <tr r="E12" s="1"/>
      </tp>
      <tp>
        <v>1.3261000000000001</v>
        <stp/>
        <stp>YahooFinanceHistoricalPrices</stp>
        <stp>GBPUSD=X</stp>
        <stp>45792</stp>
        <stp>Low</stp>
        <tr r="E11" s="1"/>
      </tp>
      <tp>
        <v>1.3254999999999999</v>
        <stp/>
        <stp>YahooFinanceHistoricalPrices</stp>
        <stp>GBPUSD=X</stp>
        <stp>45793</stp>
        <stp>Low</stp>
        <tr r="E10" s="1"/>
      </tp>
      <tp>
        <v>1.339</v>
        <stp/>
        <stp>YahooFinanceHistoricalPrices</stp>
        <stp>GBPUSD=X</stp>
        <stp>45798</stp>
        <stp>Low</stp>
        <tr r="E7" s="1"/>
      </tp>
      <tp>
        <v>9.5613901957807279E-3</v>
        <stp/>
        <stp>YahooFinanceHistoricalPrices</stp>
        <stp>GBPUSD=X</stp>
        <stp>45791</stp>
        <stp>PercentChange</stp>
        <tr r="I12" s="1"/>
      </tp>
      <tp>
        <v>1.3434999999999999</v>
        <stp/>
        <stp>YahooFinanceHistoricalPrices</stp>
        <stp>GBPUSD=X</stp>
        <stp>45776</stp>
        <stp>Open</stp>
        <tr r="D23" s="1"/>
      </tp>
      <tp>
        <v>1.3412999999999999</v>
        <stp/>
        <stp>YahooFinanceHistoricalPrices</stp>
        <stp>GBPUSD=X</stp>
        <stp>45777</stp>
        <stp>Open</stp>
        <tr r="D22" s="1"/>
      </tp>
      <tp>
        <v>1.329</v>
        <stp/>
        <stp>YahooFinanceHistoricalPrices</stp>
        <stp>GBPUSD=X</stp>
        <stp>45775</stp>
        <stp>Open</stp>
        <tr r="D24" s="1"/>
      </tp>
      <tp>
        <v>1.3327</v>
        <stp/>
        <stp>YahooFinanceHistoricalPrices</stp>
        <stp>GBPUSD=X</stp>
        <stp>45772</stp>
        <stp>Open</stp>
        <tr r="D25" s="1"/>
      </tp>
      <tp>
        <v>1.3322000000000001</v>
        <stp/>
        <stp>YahooFinanceHistoricalPrices</stp>
        <stp>GBPUSD=X</stp>
        <stp>45778</stp>
        <stp>Open</stp>
        <tr r="D21" s="1"/>
      </tp>
      <tp>
        <v>1.3287</v>
        <stp/>
        <stp>YahooFinanceHistoricalPrices</stp>
        <stp>GBPUSD=X</stp>
        <stp>45779</stp>
        <stp>Open</stp>
        <tr r="D20" s="1"/>
      </tp>
      <tp>
        <v>1.3411</v>
        <stp/>
        <stp>YahooFinanceHistoricalPrices</stp>
        <stp>GBPUSD=X</stp>
        <stp>45777</stp>
        <stp>Close</stp>
        <tr r="G22" s="1"/>
      </tp>
      <tp>
        <v>1.3360000000000001</v>
        <stp/>
        <stp>YahooFinanceHistoricalPrices</stp>
        <stp>GBPUSD=X</stp>
        <stp>45797</stp>
        <stp>Close</stp>
        <tr r="G8" s="1"/>
      </tp>
      <tp>
        <v>-8.3527729701255993E-3</v>
        <stp/>
        <stp>YahooFinanceHistoricalPrices</stp>
        <stp>GBPUSD=X</stp>
        <stp>45790</stp>
        <stp>PercentChange</stp>
        <tr r="I13" s="1"/>
      </tp>
      <tp>
        <v>1.3178000000000001</v>
        <stp/>
        <stp>YahooFinanceHistoricalPrices</stp>
        <stp>GBPUSD=X</stp>
        <stp>45790</stp>
        <stp>Close</stp>
        <tr r="G13" s="1"/>
      </tp>
      <tp>
        <v>-1.8606728192913646E-3</v>
        <stp/>
        <stp>YahooFinanceHistoricalPrices</stp>
        <stp>GBPUSD=X</stp>
        <stp>45777</stp>
        <stp>PercentChange</stp>
        <tr r="I22" s="1"/>
      </tp>
      <tp>
        <v>4.1337842916198131E-3</v>
        <stp/>
        <stp>YahooFinanceHistoricalPrices</stp>
        <stp>GBPUSD=X</stp>
        <stp>45797</stp>
        <stp>PercentChange</stp>
        <tr r="I8" s="1"/>
      </tp>
      <tp>
        <v>1.3304</v>
        <stp/>
        <stp>YahooFinanceHistoricalPrices</stp>
        <stp>GBPUSD=X</stp>
        <stp>45791</stp>
        <stp>Close</stp>
        <tr r="G12" s="1"/>
      </tp>
      <tp>
        <v>1.098570353649353E-2</v>
        <stp/>
        <stp>YahooFinanceHistoricalPrices</stp>
        <stp>GBPUSD=X</stp>
        <stp>45776</stp>
        <stp>PercentChange</stp>
        <tr r="I23" s="1"/>
      </tp>
      <tp>
        <v>-1.502968362515622E-4</v>
        <stp/>
        <stp>YahooFinanceHistoricalPrices</stp>
        <stp>GBPUSD=X</stp>
        <stp>45796</stp>
        <stp>PercentChange</stp>
        <tr r="I9" s="1"/>
      </tp>
      <tp>
        <v>-4.4380923724989252E-3</v>
        <stp/>
        <stp>YahooFinanceHistoricalPrices</stp>
        <stp>GBPUSD=X</stp>
        <stp>45786</stp>
        <stp>PercentChange</stp>
        <tr r="I15" s="1"/>
      </tp>
      <tp>
        <v>1.3326</v>
        <stp/>
        <stp>YahooFinanceHistoricalPrices</stp>
        <stp>GBPUSD=X</stp>
        <stp>45772</stp>
        <stp>Close</stp>
        <tr r="G25" s="1"/>
      </tp>
      <tp>
        <v>1.3263</v>
        <stp/>
        <stp>YahooFinanceHistoricalPrices</stp>
        <stp>GBPUSD=X</stp>
        <stp>45792</stp>
        <stp>Close</stp>
        <tr r="G11" s="1"/>
      </tp>
      <tp>
        <v>1.3271999999999999</v>
        <stp/>
        <stp>YahooFinanceHistoricalPrices</stp>
        <stp>GBPUSD=X</stp>
        <stp>45782</stp>
        <stp>Close</stp>
        <tr r="G19" s="1"/>
      </tp>
      <tp>
        <v>0.82720000000000005</v>
        <stp/>
        <stp>YahooFinanceHistoricalPrices</stp>
        <stp>USDCHF=X</stp>
        <stp/>
        <stp>High</stp>
        <tr r="G12" s="2"/>
      </tp>
      <tp>
        <v>1.3885000000000001</v>
        <stp/>
        <stp>YahooFinanceHistoricalPrices</stp>
        <stp>USDCAD=X</stp>
        <stp/>
        <stp>High</stp>
        <tr r="G8" s="2"/>
      </tp>
      <tp>
        <v>-2.7014858171995337E-3</v>
        <stp/>
        <stp>YahooFinanceHistoricalPrices</stp>
        <stp>GBPUSD=X</stp>
        <stp>45775</stp>
        <stp>PercentChange</stp>
        <tr r="I24" s="1"/>
      </tp>
      <tp>
        <v>-4.6421084156933468E-3</v>
        <stp/>
        <stp>YahooFinanceHistoricalPrices</stp>
        <stp>GBPUSD=X</stp>
        <stp>45785</stp>
        <stp>PercentChange</stp>
        <tr r="I16" s="1"/>
      </tp>
      <tp>
        <v>1.0999999999998789E-3</v>
        <stp/>
        <stp>YahooFinanceHistoricalPrices</stp>
        <stp>GBPUSD=X</stp>
        <stp/>
        <stp>Change</stp>
        <tr r="J7" s="2"/>
      </tp>
      <tp>
        <v>1.3307</v>
        <stp/>
        <stp>YahooFinanceHistoricalPrices</stp>
        <stp>GBPUSD=X</stp>
        <stp>45793</stp>
        <stp>Close</stp>
        <tr r="G10" s="1"/>
      </tp>
      <tp>
        <v>1.3292999999999999</v>
        <stp/>
        <stp>YahooFinanceHistoricalPrices</stp>
        <stp>GBPUSD=X</stp>
        <stp>45783</stp>
        <stp>Close</stp>
        <tr r="G18" s="1"/>
      </tp>
      <tp>
        <v>45799.567407407405</v>
        <stp/>
        <stp>YahooFinanceHistoricalPrices</stp>
        <stp>USDJPY=X</stp>
        <stp/>
        <stp>Date</stp>
        <tr r="D11" s="2"/>
      </tp>
      <tp>
        <v>4.7393364928909332E-3</v>
        <stp/>
        <stp>YahooFinanceHistoricalPrices</stp>
        <stp>GBPUSD=X</stp>
        <stp>45784</stp>
        <stp>PercentChange</stp>
        <tr r="I17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5:U13" totalsRowShown="0">
  <tableColumns count="20">
    <tableColumn id="1" xr3:uid="{00000000-0010-0000-0000-000001000000}" name="Symbol" dataDxfId="19"/>
    <tableColumn id="2" xr3:uid="{00000000-0010-0000-0000-000002000000}" name="Date" dataDxfId="18"/>
    <tableColumn id="25" xr3:uid="{00000000-0010-0000-0000-000019000000}" name="TradeDate" dataDxfId="17">
      <calculatedColumnFormula>RTD("market.rtd",,$B$3,Table4[[#This Row],[Symbol]],Table4[[#This Row],[Date]],"Date")</calculatedColumnFormula>
    </tableColumn>
    <tableColumn id="9" xr3:uid="{00000000-0010-0000-0000-000009000000}" name="TradeTime" dataDxfId="16">
      <calculatedColumnFormula>Table4[[#This Row],[TradeDate]]</calculatedColumnFormula>
    </tableColumn>
    <tableColumn id="3" xr3:uid="{00000000-0010-0000-0000-000003000000}" name="Open" dataDxfId="15">
      <calculatedColumnFormula>RTD("market.rtd",,$B$3,Table4[[#This Row],[Symbol]],Table4[[#This Row],[Date]],"Open")</calculatedColumnFormula>
    </tableColumn>
    <tableColumn id="4" xr3:uid="{00000000-0010-0000-0000-000004000000}" name="High" dataDxfId="14">
      <calculatedColumnFormula>RTD("market.rtd",,$B$3,Table4[[#This Row],[Symbol]],Table4[[#This Row],[Date]],"High")</calculatedColumnFormula>
    </tableColumn>
    <tableColumn id="5" xr3:uid="{00000000-0010-0000-0000-000005000000}" name="Low" dataDxfId="13">
      <calculatedColumnFormula>RTD("market.rtd",,$B$3,Table4[[#This Row],[Symbol]],Table4[[#This Row],[Date]],"Low")</calculatedColumnFormula>
    </tableColumn>
    <tableColumn id="6" xr3:uid="{00000000-0010-0000-0000-000006000000}" name="Close" dataDxfId="12">
      <calculatedColumnFormula>RTD("market.rtd",,$B$3,Table4[[#This Row],[Symbol]],Table4[[#This Row],[Date]],"Close")</calculatedColumnFormula>
    </tableColumn>
    <tableColumn id="7" xr3:uid="{00000000-0010-0000-0000-000007000000}" name="Change" dataDxfId="11">
      <calculatedColumnFormula>RTD("market.rtd",,$B$3,Table4[[#This Row],[Symbol]],Table4[[#This Row],[Date]],"Change")</calculatedColumnFormula>
    </tableColumn>
    <tableColumn id="8" xr3:uid="{00000000-0010-0000-0000-000008000000}" name="ChangeInPercent" dataDxfId="10">
      <calculatedColumnFormula>RTD("market.rtd",,$B$3,Table4[[#This Row],[Symbol]],Table4[[#This Row],[Date]],"ChangeInPercent")</calculatedColumnFormula>
    </tableColumn>
    <tableColumn id="13" xr3:uid="{00000000-0010-0000-0000-00000D000000}" name="PrevDate" dataDxfId="9">
      <calculatedColumnFormula>RTD("market.rtd",,$B$3,Table4[[#This Row],[Symbol]],Table4[[#This Row],[Date]],"PrevDate")</calculatedColumnFormula>
    </tableColumn>
    <tableColumn id="14" xr3:uid="{00000000-0010-0000-0000-00000E000000}" name="PrevOpen" dataDxfId="8">
      <calculatedColumnFormula>RTD("market.rtd",,$B$3,Table4[[#This Row],[Symbol]],Table4[[#This Row],[Date]],"PrevOpen")</calculatedColumnFormula>
    </tableColumn>
    <tableColumn id="15" xr3:uid="{00000000-0010-0000-0000-00000F000000}" name="PrevHigh" dataDxfId="7">
      <calculatedColumnFormula>RTD("market.rtd",,$B$3,Table4[[#This Row],[Symbol]],Table4[[#This Row],[Date]],"PrevHigh")</calculatedColumnFormula>
    </tableColumn>
    <tableColumn id="16" xr3:uid="{00000000-0010-0000-0000-000010000000}" name="PrevLow" dataDxfId="6">
      <calculatedColumnFormula>RTD("market.rtd",,$B$3,Table4[[#This Row],[Symbol]],Table4[[#This Row],[Date]],"PrevLow")</calculatedColumnFormula>
    </tableColumn>
    <tableColumn id="17" xr3:uid="{00000000-0010-0000-0000-000011000000}" name="PrevClose" dataDxfId="5">
      <calculatedColumnFormula>RTD("market.rtd",,$B$3,Table4[[#This Row],[Symbol]],Table4[[#This Row],[Date]],"PrevClose")</calculatedColumnFormula>
    </tableColumn>
    <tableColumn id="20" xr3:uid="{00000000-0010-0000-0000-000014000000}" name="rtd_LastError" dataDxfId="4">
      <calculatedColumnFormula>RTD("market.rtd",,$B$3,Table4[[#This Row],[Symbol]],Table4[[#This Row],[Date]],"rtd_LastError")</calculatedColumnFormula>
    </tableColumn>
    <tableColumn id="21" xr3:uid="{00000000-0010-0000-0000-000015000000}" name="rtd_LastMessage" dataDxfId="3">
      <calculatedColumnFormula>RTD("market.rtd",,$B$3,Table4[[#This Row],[Symbol]],Table4[[#This Row],[Date]],"rtd_LastMessage")</calculatedColumnFormula>
    </tableColumn>
    <tableColumn id="22" xr3:uid="{00000000-0010-0000-0000-000016000000}" name="rtd_LastUpdate" dataDxfId="2">
      <calculatedColumnFormula>RTD("market.rtd",,$B$3,Table4[[#This Row],[Symbol]],Table4[[#This Row],[Date]],"rtd_LastUpdate")</calculatedColumnFormula>
    </tableColumn>
    <tableColumn id="23" xr3:uid="{00000000-0010-0000-0000-000017000000}" name="rtd_LastUpdateDate" dataDxfId="1">
      <calculatedColumnFormula>RTD("market.rtd",,$B$3,Table4[[#This Row],[Symbol]],Table4[[#This Row],[Date]],"rtd_LastUpdateDate")</calculatedColumnFormula>
    </tableColumn>
    <tableColumn id="24" xr3:uid="{00000000-0010-0000-0000-000018000000}" name="rtd_LastUpdateTime" dataDxfId="0">
      <calculatedColumnFormula>RTD("market.rtd",,$B$3,Table4[[#This Row],[Symbol]],Table4[[#This Row],[Date]],"rtd_LastUpdateTime")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R33"/>
  <sheetViews>
    <sheetView showGridLines="0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1.42578125" customWidth="1"/>
    <col min="9" max="9" width="14.5703125" bestFit="1" customWidth="1"/>
    <col min="11" max="11" width="9.85546875" bestFit="1" customWidth="1"/>
    <col min="12" max="12" width="8.5703125" bestFit="1" customWidth="1"/>
    <col min="13" max="13" width="9" bestFit="1" customWidth="1"/>
    <col min="14" max="14" width="9.85546875" bestFit="1" customWidth="1"/>
    <col min="15" max="15" width="18.28515625" bestFit="1" customWidth="1"/>
    <col min="17" max="17" width="10.85546875" bestFit="1" customWidth="1"/>
    <col min="18" max="18" width="12" bestFit="1" customWidth="1"/>
  </cols>
  <sheetData>
    <row r="2" spans="2:18" x14ac:dyDescent="0.25">
      <c r="C2" s="1" t="s">
        <v>0</v>
      </c>
      <c r="E2" s="1" t="s">
        <v>1</v>
      </c>
    </row>
    <row r="3" spans="2:18" x14ac:dyDescent="0.25">
      <c r="C3" s="3" t="s">
        <v>24</v>
      </c>
      <c r="E3" s="13" t="s">
        <v>32</v>
      </c>
      <c r="F3" s="13"/>
      <c r="G3" s="13"/>
      <c r="I3" s="1" t="s">
        <v>35</v>
      </c>
    </row>
    <row r="5" spans="2:18" x14ac:dyDescent="0.25"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Q5" s="1" t="s">
        <v>15</v>
      </c>
      <c r="R5" s="2" t="s">
        <v>37</v>
      </c>
    </row>
    <row r="6" spans="2:18" x14ac:dyDescent="0.25">
      <c r="B6" s="4">
        <v>1</v>
      </c>
      <c r="C6" s="12">
        <f>RTD("market.rtd",,$E$3,$C$3,$B6,"Date")</f>
        <v>45799.567210648151</v>
      </c>
      <c r="D6" s="11">
        <f>RTD("market.rtd",,$E$3,$C$3,$C6,D$5)</f>
        <v>1.3420000000000001</v>
      </c>
      <c r="E6" s="11">
        <f>RTD("market.rtd",,$E$3,$C$3,$C6,E$5)</f>
        <v>1.3391999999999999</v>
      </c>
      <c r="F6" s="11">
        <f>RTD("market.rtd",,$E$3,$C$3,$C6,F$5)</f>
        <v>1.3440000000000001</v>
      </c>
      <c r="G6" s="11">
        <f>RTD("market.rtd",,$E$3,$C$3,$C6,G$5)</f>
        <v>1.3409</v>
      </c>
      <c r="H6" s="11">
        <f>RTD("market.rtd",,$E$3,$C$3,$C6,H$5)</f>
        <v>1.0999999999998789E-3</v>
      </c>
      <c r="I6" s="5">
        <f>RTD("market.rtd",,$E$3,$C$3,$C6,I$5)</f>
        <v>8.2101806239731623E-4</v>
      </c>
      <c r="K6" s="11">
        <f>RTD("market.rtd",,$E$3,$C$3,$C6,K$5)</f>
        <v>1.3399000000000001</v>
      </c>
      <c r="L6" s="11">
        <f>RTD("market.rtd",,$E$3,$C$3,$C6,L$5)</f>
        <v>1.339</v>
      </c>
      <c r="M6" s="11">
        <f>RTD("market.rtd",,$E$3,$C$3,$C6,M$5)</f>
        <v>1.3468</v>
      </c>
      <c r="N6" s="11">
        <f>RTD("market.rtd",,$E$3,$C$3,$C6,N$5)</f>
        <v>1.3398000000000001</v>
      </c>
      <c r="O6" t="str">
        <f>RTD("market.rtd",,$E$3,$C$3,$C6,O$5)</f>
        <v/>
      </c>
      <c r="Q6" s="12">
        <f>RTD("market.rtd",,$E$3,$C$3,"TradingDay",$B6)</f>
        <v>45799.567210648151</v>
      </c>
      <c r="R6" s="10">
        <f>Q6</f>
        <v>45799.567210648151</v>
      </c>
    </row>
    <row r="7" spans="2:18" x14ac:dyDescent="0.25">
      <c r="B7" s="4">
        <v>2</v>
      </c>
      <c r="C7" s="12">
        <f>RTD("market.rtd",,$E$3,$C$3,$B7,"Date")</f>
        <v>45798</v>
      </c>
      <c r="D7" s="11">
        <f>RTD("market.rtd",,$E$3,$C$3,$C7,D$5)</f>
        <v>1.3399000000000001</v>
      </c>
      <c r="E7" s="11">
        <f>RTD("market.rtd",,$E$3,$C$3,$C7,E$5)</f>
        <v>1.339</v>
      </c>
      <c r="F7" s="11">
        <f>RTD("market.rtd",,$E$3,$C$3,$C7,F$5)</f>
        <v>1.3468</v>
      </c>
      <c r="G7" s="11">
        <f>RTD("market.rtd",,$E$3,$C$3,$C7,G$5)</f>
        <v>1.3398000000000001</v>
      </c>
      <c r="H7" s="11">
        <f>RTD("market.rtd",,$E$3,$C$3,$C7,H$5)</f>
        <v>3.8000000000000256E-3</v>
      </c>
      <c r="I7" s="5">
        <f>RTD("market.rtd",,$E$3,$C$3,$C7,I$5)</f>
        <v>2.8443113772456119E-3</v>
      </c>
      <c r="K7" s="11">
        <f>RTD("market.rtd",,$E$3,$C$3,$C7,K$5)</f>
        <v>1.3360000000000001</v>
      </c>
      <c r="L7" s="11">
        <f>RTD("market.rtd",,$E$3,$C$3,$C7,L$5)</f>
        <v>1.3334999999999999</v>
      </c>
      <c r="M7" s="11">
        <f>RTD("market.rtd",,$E$3,$C$3,$C7,M$5)</f>
        <v>1.3395999999999999</v>
      </c>
      <c r="N7" s="11">
        <f>RTD("market.rtd",,$E$3,$C$3,$C7,N$5)</f>
        <v>1.3360000000000001</v>
      </c>
      <c r="O7" t="str">
        <f>RTD("market.rtd",,$E$3,$C$3,$C7,O$5)</f>
        <v/>
      </c>
      <c r="Q7" s="12">
        <f>RTD("market.rtd",,$E$3,$C$3,"TradingDay",$B7)</f>
        <v>45798</v>
      </c>
      <c r="R7" s="10">
        <f t="shared" ref="R7:R25" si="0">Q7</f>
        <v>45798</v>
      </c>
    </row>
    <row r="8" spans="2:18" x14ac:dyDescent="0.25">
      <c r="B8" s="4">
        <v>3</v>
      </c>
      <c r="C8" s="12">
        <f>RTD("market.rtd",,$E$3,$C$3,$B8,"Date")</f>
        <v>45797</v>
      </c>
      <c r="D8" s="11">
        <f>RTD("market.rtd",,$E$3,$C$3,$C8,D$5)</f>
        <v>1.3360000000000001</v>
      </c>
      <c r="E8" s="11">
        <f>RTD("market.rtd",,$E$3,$C$3,$C8,E$5)</f>
        <v>1.3334999999999999</v>
      </c>
      <c r="F8" s="11">
        <f>RTD("market.rtd",,$E$3,$C$3,$C8,F$5)</f>
        <v>1.3395999999999999</v>
      </c>
      <c r="G8" s="11">
        <f>RTD("market.rtd",,$E$3,$C$3,$C8,G$5)</f>
        <v>1.3360000000000001</v>
      </c>
      <c r="H8" s="11">
        <f>RTD("market.rtd",,$E$3,$C$3,$C8,H$5)</f>
        <v>5.5000000000000604E-3</v>
      </c>
      <c r="I8" s="5">
        <f>RTD("market.rtd",,$E$3,$C$3,$C8,I$5)</f>
        <v>4.1337842916198131E-3</v>
      </c>
      <c r="K8" s="11">
        <f>RTD("market.rtd",,$E$3,$C$3,$C8,K$5)</f>
        <v>1.3306</v>
      </c>
      <c r="L8" s="11">
        <f>RTD("market.rtd",,$E$3,$C$3,$C8,L$5)</f>
        <v>1.3291999999999999</v>
      </c>
      <c r="M8" s="11">
        <f>RTD("market.rtd",,$E$3,$C$3,$C8,M$5)</f>
        <v>1.3403</v>
      </c>
      <c r="N8" s="11">
        <f>RTD("market.rtd",,$E$3,$C$3,$C8,N$5)</f>
        <v>1.3305</v>
      </c>
      <c r="O8" t="str">
        <f>RTD("market.rtd",,$E$3,$C$3,$C8,O$5)</f>
        <v/>
      </c>
      <c r="Q8" s="12">
        <f>RTD("market.rtd",,$E$3,$C$3,"TradingDay",$B8)</f>
        <v>45797</v>
      </c>
      <c r="R8" s="10">
        <f t="shared" si="0"/>
        <v>45797</v>
      </c>
    </row>
    <row r="9" spans="2:18" x14ac:dyDescent="0.25">
      <c r="B9" s="4">
        <v>4</v>
      </c>
      <c r="C9" s="12">
        <f>RTD("market.rtd",,$E$3,$C$3,$B9,"Date")</f>
        <v>45796</v>
      </c>
      <c r="D9" s="11">
        <f>RTD("market.rtd",,$E$3,$C$3,$C9,D$5)</f>
        <v>1.3306</v>
      </c>
      <c r="E9" s="11">
        <f>RTD("market.rtd",,$E$3,$C$3,$C9,E$5)</f>
        <v>1.3291999999999999</v>
      </c>
      <c r="F9" s="11">
        <f>RTD("market.rtd",,$E$3,$C$3,$C9,F$5)</f>
        <v>1.3403</v>
      </c>
      <c r="G9" s="11">
        <f>RTD("market.rtd",,$E$3,$C$3,$C9,G$5)</f>
        <v>1.3305</v>
      </c>
      <c r="H9" s="11">
        <f>RTD("market.rtd",,$E$3,$C$3,$C9,H$5)</f>
        <v>-1.9999999999997797E-4</v>
      </c>
      <c r="I9" s="5">
        <f>RTD("market.rtd",,$E$3,$C$3,$C9,I$5)</f>
        <v>-1.502968362515622E-4</v>
      </c>
      <c r="K9" s="11">
        <f>RTD("market.rtd",,$E$3,$C$3,$C9,K$5)</f>
        <v>1.3303</v>
      </c>
      <c r="L9" s="11">
        <f>RTD("market.rtd",,$E$3,$C$3,$C9,L$5)</f>
        <v>1.3254999999999999</v>
      </c>
      <c r="M9" s="11">
        <f>RTD("market.rtd",,$E$3,$C$3,$C9,M$5)</f>
        <v>1.3331999999999999</v>
      </c>
      <c r="N9" s="11">
        <f>RTD("market.rtd",,$E$3,$C$3,$C9,N$5)</f>
        <v>1.3307</v>
      </c>
      <c r="O9" t="str">
        <f>RTD("market.rtd",,$E$3,$C$3,$C9,O$5)</f>
        <v/>
      </c>
      <c r="Q9" s="12">
        <f>RTD("market.rtd",,$E$3,$C$3,"TradingDay",$B9)</f>
        <v>45796</v>
      </c>
      <c r="R9" s="10">
        <f t="shared" si="0"/>
        <v>45796</v>
      </c>
    </row>
    <row r="10" spans="2:18" x14ac:dyDescent="0.25">
      <c r="B10" s="4">
        <v>5</v>
      </c>
      <c r="C10" s="12">
        <f>RTD("market.rtd",,$E$3,$C$3,$B10,"Date")</f>
        <v>45793</v>
      </c>
      <c r="D10" s="11">
        <f>RTD("market.rtd",,$E$3,$C$3,$C10,D$5)</f>
        <v>1.3303</v>
      </c>
      <c r="E10" s="11">
        <f>RTD("market.rtd",,$E$3,$C$3,$C10,E$5)</f>
        <v>1.3254999999999999</v>
      </c>
      <c r="F10" s="11">
        <f>RTD("market.rtd",,$E$3,$C$3,$C10,F$5)</f>
        <v>1.3331999999999999</v>
      </c>
      <c r="G10" s="11">
        <f>RTD("market.rtd",,$E$3,$C$3,$C10,G$5)</f>
        <v>1.3307</v>
      </c>
      <c r="H10" s="11">
        <f>RTD("market.rtd",,$E$3,$C$3,$C10,H$5)</f>
        <v>4.3999999999999595E-3</v>
      </c>
      <c r="I10" s="5">
        <f>RTD("market.rtd",,$E$3,$C$3,$C10,I$5)</f>
        <v>3.317499811505753E-3</v>
      </c>
      <c r="K10" s="11">
        <f>RTD("market.rtd",,$E$3,$C$3,$C10,K$5)</f>
        <v>1.3264</v>
      </c>
      <c r="L10" s="11">
        <f>RTD("market.rtd",,$E$3,$C$3,$C10,L$5)</f>
        <v>1.3261000000000001</v>
      </c>
      <c r="M10" s="11">
        <f>RTD("market.rtd",,$E$3,$C$3,$C10,M$5)</f>
        <v>1.3319000000000001</v>
      </c>
      <c r="N10" s="11">
        <f>RTD("market.rtd",,$E$3,$C$3,$C10,N$5)</f>
        <v>1.3263</v>
      </c>
      <c r="O10" t="str">
        <f>RTD("market.rtd",,$E$3,$C$3,$C10,O$5)</f>
        <v/>
      </c>
      <c r="Q10" s="12">
        <f>RTD("market.rtd",,$E$3,$C$3,"TradingDay",$B10)</f>
        <v>45793</v>
      </c>
      <c r="R10" s="10">
        <f t="shared" si="0"/>
        <v>45793</v>
      </c>
    </row>
    <row r="11" spans="2:18" x14ac:dyDescent="0.25">
      <c r="B11" s="4">
        <v>6</v>
      </c>
      <c r="C11" s="12">
        <f>RTD("market.rtd",,$E$3,$C$3,$B11,"Date")</f>
        <v>45792</v>
      </c>
      <c r="D11" s="11">
        <f>RTD("market.rtd",,$E$3,$C$3,$C11,D$5)</f>
        <v>1.3264</v>
      </c>
      <c r="E11" s="11">
        <f>RTD("market.rtd",,$E$3,$C$3,$C11,E$5)</f>
        <v>1.3261000000000001</v>
      </c>
      <c r="F11" s="11">
        <f>RTD("market.rtd",,$E$3,$C$3,$C11,F$5)</f>
        <v>1.3319000000000001</v>
      </c>
      <c r="G11" s="11">
        <f>RTD("market.rtd",,$E$3,$C$3,$C11,G$5)</f>
        <v>1.3263</v>
      </c>
      <c r="H11" s="11">
        <f>RTD("market.rtd",,$E$3,$C$3,$C11,H$5)</f>
        <v>-4.0999999999999925E-3</v>
      </c>
      <c r="I11" s="5">
        <f>RTD("market.rtd",,$E$3,$C$3,$C11,I$5)</f>
        <v>-3.0817799158148196E-3</v>
      </c>
      <c r="K11" s="11">
        <f>RTD("market.rtd",,$E$3,$C$3,$C11,K$5)</f>
        <v>1.3305</v>
      </c>
      <c r="L11" s="11">
        <f>RTD("market.rtd",,$E$3,$C$3,$C11,L$5)</f>
        <v>1.3287</v>
      </c>
      <c r="M11" s="11">
        <f>RTD("market.rtd",,$E$3,$C$3,$C11,M$5)</f>
        <v>1.3361000000000001</v>
      </c>
      <c r="N11" s="11">
        <f>RTD("market.rtd",,$E$3,$C$3,$C11,N$5)</f>
        <v>1.3304</v>
      </c>
      <c r="O11" t="str">
        <f>RTD("market.rtd",,$E$3,$C$3,$C11,O$5)</f>
        <v/>
      </c>
      <c r="Q11" s="12">
        <f>RTD("market.rtd",,$E$3,$C$3,"TradingDay",$B11)</f>
        <v>45792</v>
      </c>
      <c r="R11" s="10">
        <f t="shared" si="0"/>
        <v>45792</v>
      </c>
    </row>
    <row r="12" spans="2:18" x14ac:dyDescent="0.25">
      <c r="B12" s="4">
        <v>7</v>
      </c>
      <c r="C12" s="12">
        <f>RTD("market.rtd",,$E$3,$C$3,$B12,"Date")</f>
        <v>45791</v>
      </c>
      <c r="D12" s="11">
        <f>RTD("market.rtd",,$E$3,$C$3,$C12,D$5)</f>
        <v>1.3305</v>
      </c>
      <c r="E12" s="11">
        <f>RTD("market.rtd",,$E$3,$C$3,$C12,E$5)</f>
        <v>1.3287</v>
      </c>
      <c r="F12" s="11">
        <f>RTD("market.rtd",,$E$3,$C$3,$C12,F$5)</f>
        <v>1.3361000000000001</v>
      </c>
      <c r="G12" s="11">
        <f>RTD("market.rtd",,$E$3,$C$3,$C12,G$5)</f>
        <v>1.3304</v>
      </c>
      <c r="H12" s="11">
        <f>RTD("market.rtd",,$E$3,$C$3,$C12,H$5)</f>
        <v>1.2599999999999945E-2</v>
      </c>
      <c r="I12" s="5">
        <f>RTD("market.rtd",,$E$3,$C$3,$C12,I$5)</f>
        <v>9.5613901957807279E-3</v>
      </c>
      <c r="K12" s="11">
        <f>RTD("market.rtd",,$E$3,$C$3,$C12,K$5)</f>
        <v>1.3178000000000001</v>
      </c>
      <c r="L12" s="11">
        <f>RTD("market.rtd",,$E$3,$C$3,$C12,L$5)</f>
        <v>1.3174999999999999</v>
      </c>
      <c r="M12" s="11">
        <f>RTD("market.rtd",,$E$3,$C$3,$C12,M$5)</f>
        <v>1.3281000000000001</v>
      </c>
      <c r="N12" s="11">
        <f>RTD("market.rtd",,$E$3,$C$3,$C12,N$5)</f>
        <v>1.3178000000000001</v>
      </c>
      <c r="O12" t="str">
        <f>RTD("market.rtd",,$E$3,$C$3,$C12,O$5)</f>
        <v/>
      </c>
      <c r="Q12" s="12">
        <f>RTD("market.rtd",,$E$3,$C$3,"TradingDay",$B12)</f>
        <v>45791</v>
      </c>
      <c r="R12" s="10">
        <f t="shared" si="0"/>
        <v>45791</v>
      </c>
    </row>
    <row r="13" spans="2:18" x14ac:dyDescent="0.25">
      <c r="B13" s="4">
        <v>8</v>
      </c>
      <c r="C13" s="12">
        <f>RTD("market.rtd",,$E$3,$C$3,$B13,"Date")</f>
        <v>45790</v>
      </c>
      <c r="D13" s="11">
        <f>RTD("market.rtd",,$E$3,$C$3,$C13,D$5)</f>
        <v>1.3178000000000001</v>
      </c>
      <c r="E13" s="11">
        <f>RTD("market.rtd",,$E$3,$C$3,$C13,E$5)</f>
        <v>1.3174999999999999</v>
      </c>
      <c r="F13" s="11">
        <f>RTD("market.rtd",,$E$3,$C$3,$C13,F$5)</f>
        <v>1.3281000000000001</v>
      </c>
      <c r="G13" s="11">
        <f>RTD("market.rtd",,$E$3,$C$3,$C13,G$5)</f>
        <v>1.3178000000000001</v>
      </c>
      <c r="H13" s="11">
        <f>RTD("market.rtd",,$E$3,$C$3,$C13,H$5)</f>
        <v>-1.1099999999999888E-2</v>
      </c>
      <c r="I13" s="5">
        <f>RTD("market.rtd",,$E$3,$C$3,$C13,I$5)</f>
        <v>-8.3527729701255993E-3</v>
      </c>
      <c r="K13" s="11">
        <f>RTD("market.rtd",,$E$3,$C$3,$C13,K$5)</f>
        <v>1.3285</v>
      </c>
      <c r="L13" s="11">
        <f>RTD("market.rtd",,$E$3,$C$3,$C13,L$5)</f>
        <v>1.3142</v>
      </c>
      <c r="M13" s="11">
        <f>RTD("market.rtd",,$E$3,$C$3,$C13,M$5)</f>
        <v>1.3299640417098999</v>
      </c>
      <c r="N13" s="11">
        <f>RTD("market.rtd",,$E$3,$C$3,$C13,N$5)</f>
        <v>1.3289</v>
      </c>
      <c r="O13" t="str">
        <f>RTD("market.rtd",,$E$3,$C$3,$C13,O$5)</f>
        <v/>
      </c>
      <c r="Q13" s="12">
        <f>RTD("market.rtd",,$E$3,$C$3,"TradingDay",$B13)</f>
        <v>45790</v>
      </c>
      <c r="R13" s="10">
        <f t="shared" si="0"/>
        <v>45790</v>
      </c>
    </row>
    <row r="14" spans="2:18" x14ac:dyDescent="0.25">
      <c r="B14" s="4">
        <v>9</v>
      </c>
      <c r="C14" s="12">
        <f>RTD("market.rtd",,$E$3,$C$3,$B14,"Date")</f>
        <v>45789</v>
      </c>
      <c r="D14" s="11">
        <f>RTD("market.rtd",,$E$3,$C$3,$C14,D$5)</f>
        <v>1.3285</v>
      </c>
      <c r="E14" s="11">
        <f>RTD("market.rtd",,$E$3,$C$3,$C14,E$5)</f>
        <v>1.3142</v>
      </c>
      <c r="F14" s="11">
        <f>RTD("market.rtd",,$E$3,$C$3,$C14,F$5)</f>
        <v>1.3299640417098999</v>
      </c>
      <c r="G14" s="11">
        <f>RTD("market.rtd",,$E$3,$C$3,$C14,G$5)</f>
        <v>1.3289</v>
      </c>
      <c r="H14" s="11">
        <f>RTD("market.rtd",,$E$3,$C$3,$C14,H$5)</f>
        <v>5.4000000000000714E-3</v>
      </c>
      <c r="I14" s="5">
        <f>RTD("market.rtd",,$E$3,$C$3,$C14,I$5)</f>
        <v>4.0800906686815352E-3</v>
      </c>
      <c r="K14" s="11">
        <f>RTD("market.rtd",,$E$3,$C$3,$C14,K$5)</f>
        <v>1.3241000000000001</v>
      </c>
      <c r="L14" s="11">
        <f>RTD("market.rtd",,$E$3,$C$3,$C14,L$5)</f>
        <v>1.3213999999999999</v>
      </c>
      <c r="M14" s="11">
        <f>RTD("market.rtd",,$E$3,$C$3,$C14,M$5)</f>
        <v>1.3318000000000001</v>
      </c>
      <c r="N14" s="11">
        <f>RTD("market.rtd",,$E$3,$C$3,$C14,N$5)</f>
        <v>1.3234999999999999</v>
      </c>
      <c r="O14" t="str">
        <f>RTD("market.rtd",,$E$3,$C$3,$C14,O$5)</f>
        <v/>
      </c>
      <c r="Q14" s="12">
        <f>RTD("market.rtd",,$E$3,$C$3,"TradingDay",$B14)</f>
        <v>45789</v>
      </c>
      <c r="R14" s="10">
        <f t="shared" si="0"/>
        <v>45789</v>
      </c>
    </row>
    <row r="15" spans="2:18" x14ac:dyDescent="0.25">
      <c r="B15" s="4">
        <v>10</v>
      </c>
      <c r="C15" s="12">
        <f>RTD("market.rtd",,$E$3,$C$3,$B15,"Date")</f>
        <v>45786</v>
      </c>
      <c r="D15" s="11">
        <f>RTD("market.rtd",,$E$3,$C$3,$C15,D$5)</f>
        <v>1.3241000000000001</v>
      </c>
      <c r="E15" s="11">
        <f>RTD("market.rtd",,$E$3,$C$3,$C15,E$5)</f>
        <v>1.3213999999999999</v>
      </c>
      <c r="F15" s="11">
        <f>RTD("market.rtd",,$E$3,$C$3,$C15,F$5)</f>
        <v>1.3318000000000001</v>
      </c>
      <c r="G15" s="11">
        <f>RTD("market.rtd",,$E$3,$C$3,$C15,G$5)</f>
        <v>1.3234999999999999</v>
      </c>
      <c r="H15" s="11">
        <f>RTD("market.rtd",,$E$3,$C$3,$C15,H$5)</f>
        <v>-5.9000000000000163E-3</v>
      </c>
      <c r="I15" s="5">
        <f>RTD("market.rtd",,$E$3,$C$3,$C15,I$5)</f>
        <v>-4.4380923724989252E-3</v>
      </c>
      <c r="K15" s="11">
        <f>RTD("market.rtd",,$E$3,$C$3,$C15,K$5)</f>
        <v>1.3290999999999999</v>
      </c>
      <c r="L15" s="11">
        <f>RTD("market.rtd",,$E$3,$C$3,$C15,L$5)</f>
        <v>1.3251999999999999</v>
      </c>
      <c r="M15" s="11">
        <f>RTD("market.rtd",,$E$3,$C$3,$C15,M$5)</f>
        <v>1.3357000000000001</v>
      </c>
      <c r="N15" s="11">
        <f>RTD("market.rtd",,$E$3,$C$3,$C15,N$5)</f>
        <v>1.3293999999999999</v>
      </c>
      <c r="O15" t="str">
        <f>RTD("market.rtd",,$E$3,$C$3,$C15,O$5)</f>
        <v/>
      </c>
      <c r="Q15" s="12">
        <f>RTD("market.rtd",,$E$3,$C$3,"TradingDay",$B15)</f>
        <v>45786</v>
      </c>
      <c r="R15" s="10">
        <f t="shared" si="0"/>
        <v>45786</v>
      </c>
    </row>
    <row r="16" spans="2:18" x14ac:dyDescent="0.25">
      <c r="B16" s="4">
        <v>11</v>
      </c>
      <c r="C16" s="12">
        <f>RTD("market.rtd",,$E$3,$C$3,$B16,"Date")</f>
        <v>45785</v>
      </c>
      <c r="D16" s="11">
        <f>RTD("market.rtd",,$E$3,$C$3,$C16,D$5)</f>
        <v>1.3290999999999999</v>
      </c>
      <c r="E16" s="11">
        <f>RTD("market.rtd",,$E$3,$C$3,$C16,E$5)</f>
        <v>1.3251999999999999</v>
      </c>
      <c r="F16" s="11">
        <f>RTD("market.rtd",,$E$3,$C$3,$C16,F$5)</f>
        <v>1.3357000000000001</v>
      </c>
      <c r="G16" s="11">
        <f>RTD("market.rtd",,$E$3,$C$3,$C16,G$5)</f>
        <v>1.3293999999999999</v>
      </c>
      <c r="H16" s="11">
        <f>RTD("market.rtd",,$E$3,$C$3,$C16,H$5)</f>
        <v>-6.1999999999999833E-3</v>
      </c>
      <c r="I16" s="5">
        <f>RTD("market.rtd",,$E$3,$C$3,$C16,I$5)</f>
        <v>-4.6421084156933468E-3</v>
      </c>
      <c r="K16" s="11">
        <f>RTD("market.rtd",,$E$3,$C$3,$C16,K$5)</f>
        <v>1.3352999999999999</v>
      </c>
      <c r="L16" s="11">
        <f>RTD("market.rtd",,$E$3,$C$3,$C16,L$5)</f>
        <v>1.3324</v>
      </c>
      <c r="M16" s="11">
        <f>RTD("market.rtd",,$E$3,$C$3,$C16,M$5)</f>
        <v>1.3376999999999999</v>
      </c>
      <c r="N16" s="11">
        <f>RTD("market.rtd",,$E$3,$C$3,$C16,N$5)</f>
        <v>1.3355999999999999</v>
      </c>
      <c r="O16" t="str">
        <f>RTD("market.rtd",,$E$3,$C$3,$C16,O$5)</f>
        <v/>
      </c>
      <c r="Q16" s="12">
        <f>RTD("market.rtd",,$E$3,$C$3,"TradingDay",$B16)</f>
        <v>45785</v>
      </c>
      <c r="R16" s="10">
        <f t="shared" si="0"/>
        <v>45785</v>
      </c>
    </row>
    <row r="17" spans="2:18" x14ac:dyDescent="0.25">
      <c r="B17" s="4">
        <v>12</v>
      </c>
      <c r="C17" s="12">
        <f>RTD("market.rtd",,$E$3,$C$3,$B17,"Date")</f>
        <v>45784</v>
      </c>
      <c r="D17" s="11">
        <f>RTD("market.rtd",,$E$3,$C$3,$C17,D$5)</f>
        <v>1.3352999999999999</v>
      </c>
      <c r="E17" s="11">
        <f>RTD("market.rtd",,$E$3,$C$3,$C17,E$5)</f>
        <v>1.3324</v>
      </c>
      <c r="F17" s="11">
        <f>RTD("market.rtd",,$E$3,$C$3,$C17,F$5)</f>
        <v>1.3376999999999999</v>
      </c>
      <c r="G17" s="11">
        <f>RTD("market.rtd",,$E$3,$C$3,$C17,G$5)</f>
        <v>1.3355999999999999</v>
      </c>
      <c r="H17" s="11">
        <f>RTD("market.rtd",,$E$3,$C$3,$C17,H$5)</f>
        <v>6.2999999999999723E-3</v>
      </c>
      <c r="I17" s="5">
        <f>RTD("market.rtd",,$E$3,$C$3,$C17,I$5)</f>
        <v>4.7393364928909332E-3</v>
      </c>
      <c r="K17" s="11">
        <f>RTD("market.rtd",,$E$3,$C$3,$C17,K$5)</f>
        <v>1.329</v>
      </c>
      <c r="L17" s="11">
        <f>RTD("market.rtd",,$E$3,$C$3,$C17,L$5)</f>
        <v>1.3262</v>
      </c>
      <c r="M17" s="11">
        <f>RTD("market.rtd",,$E$3,$C$3,$C17,M$5)</f>
        <v>1.3401000000000001</v>
      </c>
      <c r="N17" s="11">
        <f>RTD("market.rtd",,$E$3,$C$3,$C17,N$5)</f>
        <v>1.3292999999999999</v>
      </c>
      <c r="O17" t="str">
        <f>RTD("market.rtd",,$E$3,$C$3,$C17,O$5)</f>
        <v/>
      </c>
      <c r="Q17" s="12">
        <f>RTD("market.rtd",,$E$3,$C$3,"TradingDay",$B17)</f>
        <v>45784</v>
      </c>
      <c r="R17" s="10">
        <f t="shared" si="0"/>
        <v>45784</v>
      </c>
    </row>
    <row r="18" spans="2:18" x14ac:dyDescent="0.25">
      <c r="B18" s="4">
        <v>13</v>
      </c>
      <c r="C18" s="12">
        <f>RTD("market.rtd",,$E$3,$C$3,$B18,"Date")</f>
        <v>45783</v>
      </c>
      <c r="D18" s="11">
        <f>RTD("market.rtd",,$E$3,$C$3,$C18,D$5)</f>
        <v>1.329</v>
      </c>
      <c r="E18" s="11">
        <f>RTD("market.rtd",,$E$3,$C$3,$C18,E$5)</f>
        <v>1.3262</v>
      </c>
      <c r="F18" s="11">
        <f>RTD("market.rtd",,$E$3,$C$3,$C18,F$5)</f>
        <v>1.3401000000000001</v>
      </c>
      <c r="G18" s="11">
        <f>RTD("market.rtd",,$E$3,$C$3,$C18,G$5)</f>
        <v>1.3292999999999999</v>
      </c>
      <c r="H18" s="11">
        <f>RTD("market.rtd",,$E$3,$C$3,$C18,H$5)</f>
        <v>2.0999999999999908E-3</v>
      </c>
      <c r="I18" s="5">
        <f>RTD("market.rtd",,$E$3,$C$3,$C18,I$5)</f>
        <v>1.5822784810126667E-3</v>
      </c>
      <c r="K18" s="11">
        <f>RTD("market.rtd",,$E$3,$C$3,$C18,K$5)</f>
        <v>1.3270999999999999</v>
      </c>
      <c r="L18" s="11">
        <f>RTD("market.rtd",,$E$3,$C$3,$C18,L$5)</f>
        <v>1.3262</v>
      </c>
      <c r="M18" s="11">
        <f>RTD("market.rtd",,$E$3,$C$3,$C18,M$5)</f>
        <v>1.3335999999999999</v>
      </c>
      <c r="N18" s="11">
        <f>RTD("market.rtd",,$E$3,$C$3,$C18,N$5)</f>
        <v>1.3271999999999999</v>
      </c>
      <c r="O18" t="str">
        <f>RTD("market.rtd",,$E$3,$C$3,$C18,O$5)</f>
        <v/>
      </c>
      <c r="Q18" s="12">
        <f>RTD("market.rtd",,$E$3,$C$3,"TradingDay",$B18)</f>
        <v>45783</v>
      </c>
      <c r="R18" s="10">
        <f t="shared" si="0"/>
        <v>45783</v>
      </c>
    </row>
    <row r="19" spans="2:18" x14ac:dyDescent="0.25">
      <c r="B19" s="4">
        <v>14</v>
      </c>
      <c r="C19" s="12">
        <f>RTD("market.rtd",,$E$3,$C$3,$B19,"Date")</f>
        <v>45782</v>
      </c>
      <c r="D19" s="11">
        <f>RTD("market.rtd",,$E$3,$C$3,$C19,D$5)</f>
        <v>1.3270999999999999</v>
      </c>
      <c r="E19" s="11">
        <f>RTD("market.rtd",,$E$3,$C$3,$C19,E$5)</f>
        <v>1.3262</v>
      </c>
      <c r="F19" s="11">
        <f>RTD("market.rtd",,$E$3,$C$3,$C19,F$5)</f>
        <v>1.3335999999999999</v>
      </c>
      <c r="G19" s="11">
        <f>RTD("market.rtd",,$E$3,$C$3,$C19,G$5)</f>
        <v>1.3271999999999999</v>
      </c>
      <c r="H19" s="11">
        <f>RTD("market.rtd",,$E$3,$C$3,$C19,H$5)</f>
        <v>-1.4000000000000679E-3</v>
      </c>
      <c r="I19" s="5">
        <f>RTD("market.rtd",,$E$3,$C$3,$C19,I$5)</f>
        <v>-1.0537407797682752E-3</v>
      </c>
      <c r="K19" s="11">
        <f>RTD("market.rtd",,$E$3,$C$3,$C19,K$5)</f>
        <v>1.3287</v>
      </c>
      <c r="L19" s="11">
        <f>RTD("market.rtd",,$E$3,$C$3,$C19,L$5)</f>
        <v>1.3268</v>
      </c>
      <c r="M19" s="11">
        <f>RTD("market.rtd",,$E$3,$C$3,$C19,M$5)</f>
        <v>1.3331</v>
      </c>
      <c r="N19" s="11">
        <f>RTD("market.rtd",,$E$3,$C$3,$C19,N$5)</f>
        <v>1.3286</v>
      </c>
      <c r="O19" t="str">
        <f>RTD("market.rtd",,$E$3,$C$3,$C19,O$5)</f>
        <v/>
      </c>
      <c r="Q19" s="12">
        <f>RTD("market.rtd",,$E$3,$C$3,"TradingDay",$B19)</f>
        <v>45782</v>
      </c>
      <c r="R19" s="10">
        <f t="shared" si="0"/>
        <v>45782</v>
      </c>
    </row>
    <row r="20" spans="2:18" x14ac:dyDescent="0.25">
      <c r="B20" s="4">
        <v>15</v>
      </c>
      <c r="C20" s="12">
        <f>RTD("market.rtd",,$E$3,$C$3,$B20,"Date")</f>
        <v>45779</v>
      </c>
      <c r="D20" s="11">
        <f>RTD("market.rtd",,$E$3,$C$3,$C20,D$5)</f>
        <v>1.3287</v>
      </c>
      <c r="E20" s="11">
        <f>RTD("market.rtd",,$E$3,$C$3,$C20,E$5)</f>
        <v>1.3268</v>
      </c>
      <c r="F20" s="11">
        <f>RTD("market.rtd",,$E$3,$C$3,$C20,F$5)</f>
        <v>1.3331</v>
      </c>
      <c r="G20" s="11">
        <f>RTD("market.rtd",,$E$3,$C$3,$C20,G$5)</f>
        <v>1.3286</v>
      </c>
      <c r="H20" s="11">
        <f>RTD("market.rtd",,$E$3,$C$3,$C20,H$5)</f>
        <v>-3.8000000000000256E-3</v>
      </c>
      <c r="I20" s="5">
        <f>RTD("market.rtd",,$E$3,$C$3,$C20,I$5)</f>
        <v>-2.8519963974782403E-3</v>
      </c>
      <c r="K20" s="11">
        <f>RTD("market.rtd",,$E$3,$C$3,$C20,K$5)</f>
        <v>1.3322000000000001</v>
      </c>
      <c r="L20" s="11">
        <f>RTD("market.rtd",,$E$3,$C$3,$C20,L$5)</f>
        <v>1.3266</v>
      </c>
      <c r="M20" s="11">
        <f>RTD("market.rtd",,$E$3,$C$3,$C20,M$5)</f>
        <v>1.3345</v>
      </c>
      <c r="N20" s="11">
        <f>RTD("market.rtd",,$E$3,$C$3,$C20,N$5)</f>
        <v>1.3324</v>
      </c>
      <c r="O20" t="str">
        <f>RTD("market.rtd",,$E$3,$C$3,$C20,O$5)</f>
        <v/>
      </c>
      <c r="Q20" s="12">
        <f>RTD("market.rtd",,$E$3,$C$3,"TradingDay",$B20)</f>
        <v>45779</v>
      </c>
      <c r="R20" s="10">
        <f t="shared" si="0"/>
        <v>45779</v>
      </c>
    </row>
    <row r="21" spans="2:18" x14ac:dyDescent="0.25">
      <c r="B21" s="4">
        <v>16</v>
      </c>
      <c r="C21" s="12">
        <f>RTD("market.rtd",,$E$3,$C$3,$B21,"Date")</f>
        <v>45778</v>
      </c>
      <c r="D21" s="11">
        <f>RTD("market.rtd",,$E$3,$C$3,$C21,D$5)</f>
        <v>1.3322000000000001</v>
      </c>
      <c r="E21" s="11">
        <f>RTD("market.rtd",,$E$3,$C$3,$C21,E$5)</f>
        <v>1.3266</v>
      </c>
      <c r="F21" s="11">
        <f>RTD("market.rtd",,$E$3,$C$3,$C21,F$5)</f>
        <v>1.3345</v>
      </c>
      <c r="G21" s="11">
        <f>RTD("market.rtd",,$E$3,$C$3,$C21,G$5)</f>
        <v>1.3324</v>
      </c>
      <c r="H21" s="11">
        <f>RTD("market.rtd",,$E$3,$C$3,$C21,H$5)</f>
        <v>-8.69999999999993E-3</v>
      </c>
      <c r="I21" s="5">
        <f>RTD("market.rtd",,$E$3,$C$3,$C21,I$5)</f>
        <v>-6.4872119901572267E-3</v>
      </c>
      <c r="K21" s="11">
        <f>RTD("market.rtd",,$E$3,$C$3,$C21,K$5)</f>
        <v>1.3412999999999999</v>
      </c>
      <c r="L21" s="11">
        <f>RTD("market.rtd",,$E$3,$C$3,$C21,L$5)</f>
        <v>1.3310999999999999</v>
      </c>
      <c r="M21" s="11">
        <f>RTD("market.rtd",,$E$3,$C$3,$C21,M$5)</f>
        <v>1.3413999999999999</v>
      </c>
      <c r="N21" s="11">
        <f>RTD("market.rtd",,$E$3,$C$3,$C21,N$5)</f>
        <v>1.3411</v>
      </c>
      <c r="O21" t="str">
        <f>RTD("market.rtd",,$E$3,$C$3,$C21,O$5)</f>
        <v/>
      </c>
      <c r="Q21" s="12">
        <f>RTD("market.rtd",,$E$3,$C$3,"TradingDay",$B21)</f>
        <v>45778</v>
      </c>
      <c r="R21" s="10">
        <f t="shared" si="0"/>
        <v>45778</v>
      </c>
    </row>
    <row r="22" spans="2:18" x14ac:dyDescent="0.25">
      <c r="B22" s="4">
        <v>17</v>
      </c>
      <c r="C22" s="12">
        <f>RTD("market.rtd",,$E$3,$C$3,$B22,"Date")</f>
        <v>45777</v>
      </c>
      <c r="D22" s="11">
        <f>RTD("market.rtd",,$E$3,$C$3,$C22,D$5)</f>
        <v>1.3412999999999999</v>
      </c>
      <c r="E22" s="11">
        <f>RTD("market.rtd",,$E$3,$C$3,$C22,E$5)</f>
        <v>1.3310999999999999</v>
      </c>
      <c r="F22" s="11">
        <f>RTD("market.rtd",,$E$3,$C$3,$C22,F$5)</f>
        <v>1.3413999999999999</v>
      </c>
      <c r="G22" s="11">
        <f>RTD("market.rtd",,$E$3,$C$3,$C22,G$5)</f>
        <v>1.3411</v>
      </c>
      <c r="H22" s="11">
        <f>RTD("market.rtd",,$E$3,$C$3,$C22,H$5)</f>
        <v>-2.4999999999999467E-3</v>
      </c>
      <c r="I22" s="5">
        <f>RTD("market.rtd",,$E$3,$C$3,$C22,I$5)</f>
        <v>-1.8606728192913646E-3</v>
      </c>
      <c r="K22" s="11">
        <f>RTD("market.rtd",,$E$3,$C$3,$C22,K$5)</f>
        <v>1.3434999999999999</v>
      </c>
      <c r="L22" s="11">
        <f>RTD("market.rtd",,$E$3,$C$3,$C22,L$5)</f>
        <v>1.3382000000000001</v>
      </c>
      <c r="M22" s="11">
        <f>RTD("market.rtd",,$E$3,$C$3,$C22,M$5)</f>
        <v>1.3442000000000001</v>
      </c>
      <c r="N22" s="11">
        <f>RTD("market.rtd",,$E$3,$C$3,$C22,N$5)</f>
        <v>1.3435999999999999</v>
      </c>
      <c r="O22" t="str">
        <f>RTD("market.rtd",,$E$3,$C$3,$C22,O$5)</f>
        <v/>
      </c>
      <c r="Q22" s="12">
        <f>RTD("market.rtd",,$E$3,$C$3,"TradingDay",$B22)</f>
        <v>45777</v>
      </c>
      <c r="R22" s="10">
        <f t="shared" si="0"/>
        <v>45777</v>
      </c>
    </row>
    <row r="23" spans="2:18" x14ac:dyDescent="0.25">
      <c r="B23" s="4">
        <v>18</v>
      </c>
      <c r="C23" s="12">
        <f>RTD("market.rtd",,$E$3,$C$3,$B23,"Date")</f>
        <v>45776</v>
      </c>
      <c r="D23" s="11">
        <f>RTD("market.rtd",,$E$3,$C$3,$C23,D$5)</f>
        <v>1.3434999999999999</v>
      </c>
      <c r="E23" s="11">
        <f>RTD("market.rtd",,$E$3,$C$3,$C23,E$5)</f>
        <v>1.3382000000000001</v>
      </c>
      <c r="F23" s="11">
        <f>RTD("market.rtd",,$E$3,$C$3,$C23,F$5)</f>
        <v>1.3442000000000001</v>
      </c>
      <c r="G23" s="11">
        <f>RTD("market.rtd",,$E$3,$C$3,$C23,G$5)</f>
        <v>1.3435999999999999</v>
      </c>
      <c r="H23" s="11">
        <f>RTD("market.rtd",,$E$3,$C$3,$C23,H$5)</f>
        <v>1.4599999999999946E-2</v>
      </c>
      <c r="I23" s="5">
        <f>RTD("market.rtd",,$E$3,$C$3,$C23,I$5)</f>
        <v>1.098570353649353E-2</v>
      </c>
      <c r="K23" s="11">
        <f>RTD("market.rtd",,$E$3,$C$3,$C23,K$5)</f>
        <v>1.329</v>
      </c>
      <c r="L23" s="11">
        <f>RTD("market.rtd",,$E$3,$C$3,$C23,L$5)</f>
        <v>1.3281000000000001</v>
      </c>
      <c r="M23" s="11">
        <f>RTD("market.rtd",,$E$3,$C$3,$C23,M$5)</f>
        <v>1.3419000000000001</v>
      </c>
      <c r="N23" s="11">
        <f>RTD("market.rtd",,$E$3,$C$3,$C23,N$5)</f>
        <v>1.329</v>
      </c>
      <c r="O23" t="str">
        <f>RTD("market.rtd",,$E$3,$C$3,$C23,O$5)</f>
        <v/>
      </c>
      <c r="Q23" s="12">
        <f>RTD("market.rtd",,$E$3,$C$3,"TradingDay",$B23)</f>
        <v>45776</v>
      </c>
      <c r="R23" s="10">
        <f t="shared" si="0"/>
        <v>45776</v>
      </c>
    </row>
    <row r="24" spans="2:18" x14ac:dyDescent="0.25">
      <c r="B24" s="4">
        <v>19</v>
      </c>
      <c r="C24" s="12">
        <f>RTD("market.rtd",,$E$3,$C$3,$B24,"Date")</f>
        <v>45775</v>
      </c>
      <c r="D24" s="11">
        <f>RTD("market.rtd",,$E$3,$C$3,$C24,D$5)</f>
        <v>1.329</v>
      </c>
      <c r="E24" s="11">
        <f>RTD("market.rtd",,$E$3,$C$3,$C24,E$5)</f>
        <v>1.3281000000000001</v>
      </c>
      <c r="F24" s="11">
        <f>RTD("market.rtd",,$E$3,$C$3,$C24,F$5)</f>
        <v>1.3419000000000001</v>
      </c>
      <c r="G24" s="11">
        <f>RTD("market.rtd",,$E$3,$C$3,$C24,G$5)</f>
        <v>1.329</v>
      </c>
      <c r="H24" s="11">
        <f>RTD("market.rtd",,$E$3,$C$3,$C24,H$5)</f>
        <v>-3.6000000000000476E-3</v>
      </c>
      <c r="I24" s="5">
        <f>RTD("market.rtd",,$E$3,$C$3,$C24,I$5)</f>
        <v>-2.7014858171995337E-3</v>
      </c>
      <c r="K24" s="11">
        <f>RTD("market.rtd",,$E$3,$C$3,$C24,K$5)</f>
        <v>1.3327</v>
      </c>
      <c r="L24" s="11">
        <f>RTD("market.rtd",,$E$3,$C$3,$C24,L$5)</f>
        <v>1.3274999999999999</v>
      </c>
      <c r="M24" s="11">
        <f>RTD("market.rtd",,$E$3,$C$3,$C24,M$5)</f>
        <v>1.333</v>
      </c>
      <c r="N24" s="11">
        <f>RTD("market.rtd",,$E$3,$C$3,$C24,N$5)</f>
        <v>1.3326</v>
      </c>
      <c r="O24" t="str">
        <f>RTD("market.rtd",,$E$3,$C$3,$C24,O$5)</f>
        <v/>
      </c>
      <c r="Q24" s="12">
        <f>RTD("market.rtd",,$E$3,$C$3,"TradingDay",$B24)</f>
        <v>45775</v>
      </c>
      <c r="R24" s="10">
        <f t="shared" si="0"/>
        <v>45775</v>
      </c>
    </row>
    <row r="25" spans="2:18" x14ac:dyDescent="0.25">
      <c r="B25" s="4">
        <v>20</v>
      </c>
      <c r="C25" s="12">
        <f>RTD("market.rtd",,$E$3,$C$3,$B25,"Date")</f>
        <v>45772</v>
      </c>
      <c r="D25" s="11">
        <f>RTD("market.rtd",,$E$3,$C$3,$C25,D$5)</f>
        <v>1.3327</v>
      </c>
      <c r="E25" s="11">
        <f>RTD("market.rtd",,$E$3,$C$3,$C25,E$5)</f>
        <v>1.3274999999999999</v>
      </c>
      <c r="F25" s="11">
        <f>RTD("market.rtd",,$E$3,$C$3,$C25,F$5)</f>
        <v>1.333</v>
      </c>
      <c r="G25" s="11">
        <f>RTD("market.rtd",,$E$3,$C$3,$C25,G$5)</f>
        <v>1.3326</v>
      </c>
      <c r="H25" s="11">
        <f>RTD("market.rtd",,$E$3,$C$3,$C25,H$5)</f>
        <v>6.0999999999999943E-3</v>
      </c>
      <c r="I25" s="5">
        <f>RTD("market.rtd",,$E$3,$C$3,$C25,I$5)</f>
        <v>4.598567659253705E-3</v>
      </c>
      <c r="K25" s="11">
        <f>RTD("market.rtd",,$E$3,$C$3,$C25,K$5)</f>
        <v>1.3265</v>
      </c>
      <c r="L25" s="11">
        <f>RTD("market.rtd",,$E$3,$C$3,$C25,L$5)</f>
        <v>1.3261000000000001</v>
      </c>
      <c r="M25" s="11">
        <f>RTD("market.rtd",,$E$3,$C$3,$C25,M$5)</f>
        <v>1.3331</v>
      </c>
      <c r="N25" s="11">
        <f>RTD("market.rtd",,$E$3,$C$3,$C25,N$5)</f>
        <v>1.3265</v>
      </c>
      <c r="O25" t="str">
        <f>RTD("market.rtd",,$E$3,$C$3,$C25,O$5)</f>
        <v/>
      </c>
      <c r="Q25" s="12">
        <f>RTD("market.rtd",,$E$3,$C$3,"TradingDay",$B25)</f>
        <v>45772</v>
      </c>
      <c r="R25" s="10">
        <f t="shared" si="0"/>
        <v>45772</v>
      </c>
    </row>
    <row r="30" spans="2:18" x14ac:dyDescent="0.25">
      <c r="C30" s="1" t="s">
        <v>16</v>
      </c>
    </row>
    <row r="31" spans="2:18" x14ac:dyDescent="0.25">
      <c r="C31" t="s">
        <v>32</v>
      </c>
    </row>
    <row r="32" spans="2:18" x14ac:dyDescent="0.25">
      <c r="C32" t="s">
        <v>33</v>
      </c>
    </row>
    <row r="33" spans="3:3" x14ac:dyDescent="0.25">
      <c r="C33" t="s">
        <v>34</v>
      </c>
    </row>
  </sheetData>
  <mergeCells count="1">
    <mergeCell ref="E3:G3"/>
  </mergeCells>
  <dataValidations count="1">
    <dataValidation type="list" allowBlank="1" showInputMessage="1" showErrorMessage="1" sqref="E3:G3" xr:uid="{00000000-0002-0000-0000-000000000000}">
      <formula1>$C$31:$C$33</formula1>
    </dataValidation>
  </dataValidations>
  <pageMargins left="0.7" right="0.7" top="0.75" bottom="0.75" header="0.3" footer="0.3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  <pageSetUpPr fitToPage="1"/>
  </sheetPr>
  <dimension ref="B2:U19"/>
  <sheetViews>
    <sheetView showGridLines="0" tabSelected="1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RowHeight="15" x14ac:dyDescent="0.25"/>
  <cols>
    <col min="1" max="1" width="2.5703125" customWidth="1"/>
    <col min="2" max="2" width="28.85546875" bestFit="1" customWidth="1"/>
    <col min="3" max="3" width="9.85546875" customWidth="1"/>
    <col min="4" max="4" width="10.140625" bestFit="1" customWidth="1"/>
    <col min="5" max="5" width="11.7109375" customWidth="1"/>
    <col min="6" max="9" width="8.5703125" bestFit="1" customWidth="1"/>
    <col min="10" max="10" width="7.7109375" bestFit="1" customWidth="1"/>
    <col min="11" max="11" width="16.28515625" bestFit="1" customWidth="1"/>
    <col min="12" max="12" width="10.7109375" bestFit="1" customWidth="1"/>
    <col min="13" max="13" width="9.85546875" bestFit="1" customWidth="1"/>
    <col min="14" max="14" width="9.42578125" customWidth="1"/>
    <col min="15" max="15" width="9" customWidth="1"/>
    <col min="16" max="16" width="9.85546875" bestFit="1" customWidth="1"/>
    <col min="17" max="17" width="12.28515625" bestFit="1" customWidth="1"/>
    <col min="18" max="18" width="16" bestFit="1" customWidth="1"/>
    <col min="19" max="19" width="16.140625" bestFit="1" customWidth="1"/>
    <col min="20" max="20" width="19" bestFit="1" customWidth="1"/>
    <col min="21" max="21" width="19.28515625" bestFit="1" customWidth="1"/>
  </cols>
  <sheetData>
    <row r="2" spans="2:21" x14ac:dyDescent="0.25">
      <c r="B2" s="1" t="s">
        <v>1</v>
      </c>
    </row>
    <row r="3" spans="2:21" x14ac:dyDescent="0.25">
      <c r="B3" s="13" t="s">
        <v>32</v>
      </c>
      <c r="C3" s="13"/>
      <c r="D3" s="13"/>
      <c r="E3" s="3"/>
      <c r="G3" s="1" t="s">
        <v>35</v>
      </c>
    </row>
    <row r="5" spans="2:21" x14ac:dyDescent="0.25">
      <c r="B5" t="s">
        <v>0</v>
      </c>
      <c r="C5" t="s">
        <v>3</v>
      </c>
      <c r="D5" t="s">
        <v>17</v>
      </c>
      <c r="E5" t="s">
        <v>36</v>
      </c>
      <c r="F5" t="s">
        <v>4</v>
      </c>
      <c r="G5" t="s">
        <v>6</v>
      </c>
      <c r="H5" t="s">
        <v>5</v>
      </c>
      <c r="I5" t="s">
        <v>7</v>
      </c>
      <c r="J5" t="s">
        <v>8</v>
      </c>
      <c r="K5" t="s">
        <v>18</v>
      </c>
      <c r="L5" t="s">
        <v>19</v>
      </c>
      <c r="M5" t="s">
        <v>10</v>
      </c>
      <c r="N5" t="s">
        <v>12</v>
      </c>
      <c r="O5" t="s">
        <v>11</v>
      </c>
      <c r="P5" t="s">
        <v>13</v>
      </c>
      <c r="Q5" t="s">
        <v>20</v>
      </c>
      <c r="R5" t="s">
        <v>14</v>
      </c>
      <c r="S5" t="s">
        <v>21</v>
      </c>
      <c r="T5" t="s">
        <v>22</v>
      </c>
      <c r="U5" t="s">
        <v>23</v>
      </c>
    </row>
    <row r="6" spans="2:21" x14ac:dyDescent="0.25">
      <c r="B6" s="6" t="s">
        <v>25</v>
      </c>
      <c r="C6" s="7"/>
      <c r="D6" s="8">
        <f>RTD("market.rtd",,$B$3,Table4[[#This Row],[Symbol]],Table4[[#This Row],[Date]],"Date")</f>
        <v>45799.567210648151</v>
      </c>
      <c r="E6" s="10">
        <f>Table4[[#This Row],[TradeDate]]</f>
        <v>45799.567210648151</v>
      </c>
      <c r="F6" s="11">
        <f>RTD("market.rtd",,$B$3,Table4[[#This Row],[Symbol]],Table4[[#This Row],[Date]],"Open")</f>
        <v>1.1333</v>
      </c>
      <c r="G6" s="11">
        <f>RTD("market.rtd",,$B$3,Table4[[#This Row],[Symbol]],Table4[[#This Row],[Date]],"High")</f>
        <v>1.1348</v>
      </c>
      <c r="H6" s="11">
        <f>RTD("market.rtd",,$B$3,Table4[[#This Row],[Symbol]],Table4[[#This Row],[Date]],"Low")</f>
        <v>1.1294</v>
      </c>
      <c r="I6" s="11">
        <f>RTD("market.rtd",,$B$3,Table4[[#This Row],[Symbol]],Table4[[#This Row],[Date]],"Close")</f>
        <v>1.1297999999999999</v>
      </c>
      <c r="J6" s="11">
        <f>RTD("market.rtd",,$B$3,Table4[[#This Row],[Symbol]],Table4[[#This Row],[Date]],"Change")</f>
        <v>9.9999999999988987E-4</v>
      </c>
      <c r="K6" s="5">
        <f>RTD("market.rtd",,$B$3,Table4[[#This Row],[Symbol]],Table4[[#This Row],[Date]],"ChangeInPercent")</f>
        <v>8.8589652728554569E-4</v>
      </c>
      <c r="L6" s="8">
        <f>RTD("market.rtd",,$B$3,Table4[[#This Row],[Symbol]],Table4[[#This Row],[Date]],"PrevDate")</f>
        <v>45798</v>
      </c>
      <c r="M6" s="11">
        <f>RTD("market.rtd",,$B$3,Table4[[#This Row],[Symbol]],Table4[[#This Row],[Date]],"PrevOpen")</f>
        <v>1.1288</v>
      </c>
      <c r="N6" s="11">
        <f>RTD("market.rtd",,$B$3,Table4[[#This Row],[Symbol]],Table4[[#This Row],[Date]],"PrevHigh")</f>
        <v>1.1362000000000001</v>
      </c>
      <c r="O6" s="11">
        <f>RTD("market.rtd",,$B$3,Table4[[#This Row],[Symbol]],Table4[[#This Row],[Date]],"PrevLow")</f>
        <v>1.1287</v>
      </c>
      <c r="P6" s="11">
        <f>RTD("market.rtd",,$B$3,Table4[[#This Row],[Symbol]],Table4[[#This Row],[Date]],"PrevClose")</f>
        <v>1.1288</v>
      </c>
      <c r="Q6">
        <f>RTD("market.rtd",,$B$3,Table4[[#This Row],[Symbol]],Table4[[#This Row],[Date]],"rtd_LastError")</f>
        <v>0</v>
      </c>
      <c r="R6" t="str">
        <f>RTD("market.rtd",,$B$3,Table4[[#This Row],[Symbol]],Table4[[#This Row],[Date]],"rtd_LastMessage")</f>
        <v/>
      </c>
      <c r="S6" s="9">
        <f>RTD("market.rtd",,$B$3,Table4[[#This Row],[Symbol]],Table4[[#This Row],[Date]],"rtd_LastUpdate")</f>
        <v>45799.359056539353</v>
      </c>
      <c r="T6" s="8">
        <f>RTD("market.rtd",,$B$3,Table4[[#This Row],[Symbol]],Table4[[#This Row],[Date]],"rtd_LastUpdateDate")</f>
        <v>45799</v>
      </c>
      <c r="U6" s="10">
        <f>RTD("market.rtd",,$B$3,Table4[[#This Row],[Symbol]],Table4[[#This Row],[Date]],"rtd_LastUpdateTime")</f>
        <v>0.35905653935185183</v>
      </c>
    </row>
    <row r="7" spans="2:21" x14ac:dyDescent="0.25">
      <c r="B7" s="6" t="s">
        <v>24</v>
      </c>
      <c r="C7" s="7"/>
      <c r="D7" s="8">
        <f>RTD("market.rtd",,$B$3,Table4[[#This Row],[Symbol]],Table4[[#This Row],[Date]],"Date")</f>
        <v>45799.567210648151</v>
      </c>
      <c r="E7" s="10">
        <f>Table4[[#This Row],[TradeDate]]</f>
        <v>45799.567210648151</v>
      </c>
      <c r="F7" s="11">
        <f>RTD("market.rtd",,$B$3,Table4[[#This Row],[Symbol]],Table4[[#This Row],[Date]],"Open")</f>
        <v>1.3420000000000001</v>
      </c>
      <c r="G7" s="11">
        <f>RTD("market.rtd",,$B$3,Table4[[#This Row],[Symbol]],Table4[[#This Row],[Date]],"High")</f>
        <v>1.3440000000000001</v>
      </c>
      <c r="H7" s="11">
        <f>RTD("market.rtd",,$B$3,Table4[[#This Row],[Symbol]],Table4[[#This Row],[Date]],"Low")</f>
        <v>1.3391999999999999</v>
      </c>
      <c r="I7" s="11">
        <f>RTD("market.rtd",,$B$3,Table4[[#This Row],[Symbol]],Table4[[#This Row],[Date]],"Close")</f>
        <v>1.3409</v>
      </c>
      <c r="J7" s="11">
        <f>RTD("market.rtd",,$B$3,Table4[[#This Row],[Symbol]],Table4[[#This Row],[Date]],"Change")</f>
        <v>1.0999999999998789E-3</v>
      </c>
      <c r="K7" s="5">
        <f>RTD("market.rtd",,$B$3,Table4[[#This Row],[Symbol]],Table4[[#This Row],[Date]],"ChangeInPercent")</f>
        <v>8.2101806239731623E-4</v>
      </c>
      <c r="L7" s="8">
        <f>RTD("market.rtd",,$B$3,Table4[[#This Row],[Symbol]],Table4[[#This Row],[Date]],"PrevDate")</f>
        <v>45798</v>
      </c>
      <c r="M7" s="11">
        <f>RTD("market.rtd",,$B$3,Table4[[#This Row],[Symbol]],Table4[[#This Row],[Date]],"PrevOpen")</f>
        <v>1.3399000000000001</v>
      </c>
      <c r="N7" s="11">
        <f>RTD("market.rtd",,$B$3,Table4[[#This Row],[Symbol]],Table4[[#This Row],[Date]],"PrevHigh")</f>
        <v>1.3468</v>
      </c>
      <c r="O7" s="11">
        <f>RTD("market.rtd",,$B$3,Table4[[#This Row],[Symbol]],Table4[[#This Row],[Date]],"PrevLow")</f>
        <v>1.339</v>
      </c>
      <c r="P7" s="11">
        <f>RTD("market.rtd",,$B$3,Table4[[#This Row],[Symbol]],Table4[[#This Row],[Date]],"PrevClose")</f>
        <v>1.3398000000000001</v>
      </c>
      <c r="Q7">
        <f>RTD("market.rtd",,$B$3,Table4[[#This Row],[Symbol]],Table4[[#This Row],[Date]],"rtd_LastError")</f>
        <v>0</v>
      </c>
      <c r="R7" t="str">
        <f>RTD("market.rtd",,$B$3,Table4[[#This Row],[Symbol]],Table4[[#This Row],[Date]],"rtd_LastMessage")</f>
        <v/>
      </c>
      <c r="S7" s="9">
        <f>RTD("market.rtd",,$B$3,Table4[[#This Row],[Symbol]],Table4[[#This Row],[Date]],"rtd_LastUpdate")</f>
        <v>45799.359064571756</v>
      </c>
      <c r="T7" s="8">
        <f>RTD("market.rtd",,$B$3,Table4[[#This Row],[Symbol]],Table4[[#This Row],[Date]],"rtd_LastUpdateDate")</f>
        <v>45799</v>
      </c>
      <c r="U7" s="10">
        <f>RTD("market.rtd",,$B$3,Table4[[#This Row],[Symbol]],Table4[[#This Row],[Date]],"rtd_LastUpdateTime")</f>
        <v>0.35906457175925927</v>
      </c>
    </row>
    <row r="8" spans="2:21" x14ac:dyDescent="0.25">
      <c r="B8" s="6" t="s">
        <v>26</v>
      </c>
      <c r="C8" s="7"/>
      <c r="D8" s="8">
        <f>RTD("market.rtd",,$B$3,Table4[[#This Row],[Symbol]],Table4[[#This Row],[Date]],"Date")</f>
        <v>45799.567407407405</v>
      </c>
      <c r="E8" s="10">
        <f>Table4[[#This Row],[TradeDate]]</f>
        <v>45799.567407407405</v>
      </c>
      <c r="F8" s="11">
        <f>RTD("market.rtd",,$B$3,Table4[[#This Row],[Symbol]],Table4[[#This Row],[Date]],"Open")</f>
        <v>1.3858999999999999</v>
      </c>
      <c r="G8" s="11">
        <f>RTD("market.rtd",,$B$3,Table4[[#This Row],[Symbol]],Table4[[#This Row],[Date]],"High")</f>
        <v>1.3885000000000001</v>
      </c>
      <c r="H8" s="11">
        <f>RTD("market.rtd",,$B$3,Table4[[#This Row],[Symbol]],Table4[[#This Row],[Date]],"Low")</f>
        <v>1.3841000000000001</v>
      </c>
      <c r="I8" s="11">
        <f>RTD("market.rtd",,$B$3,Table4[[#This Row],[Symbol]],Table4[[#This Row],[Date]],"Close")</f>
        <v>1.3878999999999999</v>
      </c>
      <c r="J8" s="11">
        <f>RTD("market.rtd",,$B$3,Table4[[#This Row],[Symbol]],Table4[[#This Row],[Date]],"Change")</f>
        <v>-3.0000000000001137E-3</v>
      </c>
      <c r="K8" s="5">
        <f>RTD("market.rtd",,$B$3,Table4[[#This Row],[Symbol]],Table4[[#This Row],[Date]],"ChangeInPercent")</f>
        <v>-2.1568768423323448E-3</v>
      </c>
      <c r="L8" s="8">
        <f>RTD("market.rtd",,$B$3,Table4[[#This Row],[Symbol]],Table4[[#This Row],[Date]],"PrevDate")</f>
        <v>45798</v>
      </c>
      <c r="M8" s="11">
        <f>RTD("market.rtd",,$B$3,Table4[[#This Row],[Symbol]],Table4[[#This Row],[Date]],"PrevOpen")</f>
        <v>1.3909</v>
      </c>
      <c r="N8" s="11">
        <f>RTD("market.rtd",,$B$3,Table4[[#This Row],[Symbol]],Table4[[#This Row],[Date]],"PrevHigh")</f>
        <v>1.391</v>
      </c>
      <c r="O8" s="11">
        <f>RTD("market.rtd",,$B$3,Table4[[#This Row],[Symbol]],Table4[[#This Row],[Date]],"PrevLow")</f>
        <v>1.3821000000000001</v>
      </c>
      <c r="P8" s="11">
        <f>RTD("market.rtd",,$B$3,Table4[[#This Row],[Symbol]],Table4[[#This Row],[Date]],"PrevClose")</f>
        <v>1.3909</v>
      </c>
      <c r="Q8">
        <f>RTD("market.rtd",,$B$3,Table4[[#This Row],[Symbol]],Table4[[#This Row],[Date]],"rtd_LastError")</f>
        <v>0</v>
      </c>
      <c r="R8" t="str">
        <f>RTD("market.rtd",,$B$3,Table4[[#This Row],[Symbol]],Table4[[#This Row],[Date]],"rtd_LastMessage")</f>
        <v/>
      </c>
      <c r="S8" s="9">
        <f>RTD("market.rtd",,$B$3,Table4[[#This Row],[Symbol]],Table4[[#This Row],[Date]],"rtd_LastUpdate")</f>
        <v>45799.359098472225</v>
      </c>
      <c r="T8" s="8">
        <f>RTD("market.rtd",,$B$3,Table4[[#This Row],[Symbol]],Table4[[#This Row],[Date]],"rtd_LastUpdateDate")</f>
        <v>45799</v>
      </c>
      <c r="U8" s="10">
        <f>RTD("market.rtd",,$B$3,Table4[[#This Row],[Symbol]],Table4[[#This Row],[Date]],"rtd_LastUpdateTime")</f>
        <v>0.35909847222222224</v>
      </c>
    </row>
    <row r="9" spans="2:21" x14ac:dyDescent="0.25">
      <c r="B9" s="6" t="s">
        <v>27</v>
      </c>
      <c r="C9" s="7"/>
      <c r="D9" s="8">
        <f>RTD("market.rtd",,$B$3,Table4[[#This Row],[Symbol]],Table4[[#This Row],[Date]],"Date")</f>
        <v>45799.567314814813</v>
      </c>
      <c r="E9" s="10">
        <f>Table4[[#This Row],[TradeDate]]</f>
        <v>45799.567314814813</v>
      </c>
      <c r="F9" s="11">
        <f>RTD("market.rtd",,$B$3,Table4[[#This Row],[Symbol]],Table4[[#This Row],[Date]],"Open")</f>
        <v>0.64359999999999995</v>
      </c>
      <c r="G9" s="11">
        <f>RTD("market.rtd",,$B$3,Table4[[#This Row],[Symbol]],Table4[[#This Row],[Date]],"High")</f>
        <v>0.64610000000000001</v>
      </c>
      <c r="H9" s="11">
        <f>RTD("market.rtd",,$B$3,Table4[[#This Row],[Symbol]],Table4[[#This Row],[Date]],"Low")</f>
        <v>0.64170000000000005</v>
      </c>
      <c r="I9" s="11">
        <f>RTD("market.rtd",,$B$3,Table4[[#This Row],[Symbol]],Table4[[#This Row],[Date]],"Close")</f>
        <v>0.64200000000000002</v>
      </c>
      <c r="J9" s="11">
        <f>RTD("market.rtd",,$B$3,Table4[[#This Row],[Symbol]],Table4[[#This Row],[Date]],"Change")</f>
        <v>-5.9999999999993392E-4</v>
      </c>
      <c r="K9" s="5">
        <f>RTD("market.rtd",,$B$3,Table4[[#This Row],[Symbol]],Table4[[#This Row],[Date]],"ChangeInPercent")</f>
        <v>-9.337068160596429E-4</v>
      </c>
      <c r="L9" s="8">
        <f>RTD("market.rtd",,$B$3,Table4[[#This Row],[Symbol]],Table4[[#This Row],[Date]],"PrevDate")</f>
        <v>45798</v>
      </c>
      <c r="M9" s="11">
        <f>RTD("market.rtd",,$B$3,Table4[[#This Row],[Symbol]],Table4[[#This Row],[Date]],"PrevOpen")</f>
        <v>0.64259999999999995</v>
      </c>
      <c r="N9" s="11">
        <f>RTD("market.rtd",,$B$3,Table4[[#This Row],[Symbol]],Table4[[#This Row],[Date]],"PrevHigh")</f>
        <v>0.64670000000000005</v>
      </c>
      <c r="O9" s="11">
        <f>RTD("market.rtd",,$B$3,Table4[[#This Row],[Symbol]],Table4[[#This Row],[Date]],"PrevLow")</f>
        <v>0.64229999999999998</v>
      </c>
      <c r="P9" s="11">
        <f>RTD("market.rtd",,$B$3,Table4[[#This Row],[Symbol]],Table4[[#This Row],[Date]],"PrevClose")</f>
        <v>0.64259999999999995</v>
      </c>
      <c r="Q9">
        <f>RTD("market.rtd",,$B$3,Table4[[#This Row],[Symbol]],Table4[[#This Row],[Date]],"rtd_LastError")</f>
        <v>0</v>
      </c>
      <c r="R9" t="str">
        <f>RTD("market.rtd",,$B$3,Table4[[#This Row],[Symbol]],Table4[[#This Row],[Date]],"rtd_LastMessage")</f>
        <v/>
      </c>
      <c r="S9" s="9">
        <f>RTD("market.rtd",,$B$3,Table4[[#This Row],[Symbol]],Table4[[#This Row],[Date]],"rtd_LastUpdate")</f>
        <v>45799.35908130787</v>
      </c>
      <c r="T9" s="8">
        <f>RTD("market.rtd",,$B$3,Table4[[#This Row],[Symbol]],Table4[[#This Row],[Date]],"rtd_LastUpdateDate")</f>
        <v>45799</v>
      </c>
      <c r="U9" s="10">
        <f>RTD("market.rtd",,$B$3,Table4[[#This Row],[Symbol]],Table4[[#This Row],[Date]],"rtd_LastUpdateTime")</f>
        <v>0.35908130787037035</v>
      </c>
    </row>
    <row r="10" spans="2:21" x14ac:dyDescent="0.25">
      <c r="B10" s="6" t="s">
        <v>28</v>
      </c>
      <c r="C10" s="7"/>
      <c r="D10" s="8">
        <f>RTD("market.rtd",,$B$3,Table4[[#This Row],[Symbol]],Table4[[#This Row],[Date]],"Date")</f>
        <v>45799.567210648151</v>
      </c>
      <c r="E10" s="10">
        <f>Table4[[#This Row],[TradeDate]]</f>
        <v>45799.567210648151</v>
      </c>
      <c r="F10" s="11">
        <f>RTD("market.rtd",,$B$3,Table4[[#This Row],[Symbol]],Table4[[#This Row],[Date]],"Open")</f>
        <v>0.59389999999999998</v>
      </c>
      <c r="G10" s="11">
        <f>RTD("market.rtd",,$B$3,Table4[[#This Row],[Symbol]],Table4[[#This Row],[Date]],"High")</f>
        <v>0.59430000000000005</v>
      </c>
      <c r="H10" s="11">
        <f>RTD("market.rtd",,$B$3,Table4[[#This Row],[Symbol]],Table4[[#This Row],[Date]],"Low")</f>
        <v>0.58960000000000001</v>
      </c>
      <c r="I10" s="11">
        <f>RTD("market.rtd",,$B$3,Table4[[#This Row],[Symbol]],Table4[[#This Row],[Date]],"Close")</f>
        <v>0.59050000000000002</v>
      </c>
      <c r="J10" s="11">
        <f>RTD("market.rtd",,$B$3,Table4[[#This Row],[Symbol]],Table4[[#This Row],[Date]],"Change")</f>
        <v>-2.1999999999999797E-3</v>
      </c>
      <c r="K10" s="5">
        <f>RTD("market.rtd",,$B$3,Table4[[#This Row],[Symbol]],Table4[[#This Row],[Date]],"ChangeInPercent")</f>
        <v>-3.7118272313142464E-3</v>
      </c>
      <c r="L10" s="8">
        <f>RTD("market.rtd",,$B$3,Table4[[#This Row],[Symbol]],Table4[[#This Row],[Date]],"PrevDate")</f>
        <v>45798</v>
      </c>
      <c r="M10" s="11">
        <f>RTD("market.rtd",,$B$3,Table4[[#This Row],[Symbol]],Table4[[#This Row],[Date]],"PrevOpen")</f>
        <v>0.59279999999999999</v>
      </c>
      <c r="N10" s="11">
        <f>RTD("market.rtd",,$B$3,Table4[[#This Row],[Symbol]],Table4[[#This Row],[Date]],"PrevHigh")</f>
        <v>0.59650000000000003</v>
      </c>
      <c r="O10" s="11">
        <f>RTD("market.rtd",,$B$3,Table4[[#This Row],[Symbol]],Table4[[#This Row],[Date]],"PrevLow")</f>
        <v>0.59250000000000003</v>
      </c>
      <c r="P10" s="11">
        <f>RTD("market.rtd",,$B$3,Table4[[#This Row],[Symbol]],Table4[[#This Row],[Date]],"PrevClose")</f>
        <v>0.5927</v>
      </c>
      <c r="Q10">
        <f>RTD("market.rtd",,$B$3,Table4[[#This Row],[Symbol]],Table4[[#This Row],[Date]],"rtd_LastError")</f>
        <v>0</v>
      </c>
      <c r="R10" t="str">
        <f>RTD("market.rtd",,$B$3,Table4[[#This Row],[Symbol]],Table4[[#This Row],[Date]],"rtd_LastMessage")</f>
        <v/>
      </c>
      <c r="S10" s="9">
        <f>RTD("market.rtd",,$B$3,Table4[[#This Row],[Symbol]],Table4[[#This Row],[Date]],"rtd_LastUpdate")</f>
        <v>45799.35907327546</v>
      </c>
      <c r="T10" s="8">
        <f>RTD("market.rtd",,$B$3,Table4[[#This Row],[Symbol]],Table4[[#This Row],[Date]],"rtd_LastUpdateDate")</f>
        <v>45799</v>
      </c>
      <c r="U10" s="10">
        <f>RTD("market.rtd",,$B$3,Table4[[#This Row],[Symbol]],Table4[[#This Row],[Date]],"rtd_LastUpdateTime")</f>
        <v>0.35907327546296297</v>
      </c>
    </row>
    <row r="11" spans="2:21" x14ac:dyDescent="0.25">
      <c r="B11" s="6" t="s">
        <v>29</v>
      </c>
      <c r="C11" s="7"/>
      <c r="D11" s="8">
        <f>RTD("market.rtd",,$B$3,Table4[[#This Row],[Symbol]],Table4[[#This Row],[Date]],"Date")</f>
        <v>45799.567407407405</v>
      </c>
      <c r="E11" s="10">
        <f>Table4[[#This Row],[TradeDate]]</f>
        <v>45799.567407407405</v>
      </c>
      <c r="F11" s="11">
        <f>RTD("market.rtd",,$B$3,Table4[[#This Row],[Symbol]],Table4[[#This Row],[Date]],"Open")</f>
        <v>143.61199999999999</v>
      </c>
      <c r="G11" s="11">
        <f>RTD("market.rtd",,$B$3,Table4[[#This Row],[Symbol]],Table4[[#This Row],[Date]],"High")</f>
        <v>144.398</v>
      </c>
      <c r="H11" s="11">
        <f>RTD("market.rtd",,$B$3,Table4[[#This Row],[Symbol]],Table4[[#This Row],[Date]],"Low")</f>
        <v>142.798</v>
      </c>
      <c r="I11" s="11">
        <f>RTD("market.rtd",,$B$3,Table4[[#This Row],[Symbol]],Table4[[#This Row],[Date]],"Close")</f>
        <v>143.547</v>
      </c>
      <c r="J11" s="11">
        <f>RTD("market.rtd",,$B$3,Table4[[#This Row],[Symbol]],Table4[[#This Row],[Date]],"Change")</f>
        <v>-0.78100000000000591</v>
      </c>
      <c r="K11" s="5">
        <f>RTD("market.rtd",,$B$3,Table4[[#This Row],[Symbol]],Table4[[#This Row],[Date]],"ChangeInPercent")</f>
        <v>-5.4112854054653159E-3</v>
      </c>
      <c r="L11" s="8">
        <f>RTD("market.rtd",,$B$3,Table4[[#This Row],[Symbol]],Table4[[#This Row],[Date]],"PrevDate")</f>
        <v>45798</v>
      </c>
      <c r="M11" s="11">
        <f>RTD("market.rtd",,$B$3,Table4[[#This Row],[Symbol]],Table4[[#This Row],[Date]],"PrevOpen")</f>
        <v>144.328</v>
      </c>
      <c r="N11" s="11">
        <f>RTD("market.rtd",,$B$3,Table4[[#This Row],[Symbol]],Table4[[#This Row],[Date]],"PrevHigh")</f>
        <v>144.34700000000001</v>
      </c>
      <c r="O11" s="11">
        <f>RTD("market.rtd",,$B$3,Table4[[#This Row],[Symbol]],Table4[[#This Row],[Date]],"PrevLow")</f>
        <v>143.459</v>
      </c>
      <c r="P11" s="11">
        <f>RTD("market.rtd",,$B$3,Table4[[#This Row],[Symbol]],Table4[[#This Row],[Date]],"PrevClose")</f>
        <v>144.328</v>
      </c>
      <c r="Q11">
        <f>RTD("market.rtd",,$B$3,Table4[[#This Row],[Symbol]],Table4[[#This Row],[Date]],"rtd_LastError")</f>
        <v>0</v>
      </c>
      <c r="R11" t="str">
        <f>RTD("market.rtd",,$B$3,Table4[[#This Row],[Symbol]],Table4[[#This Row],[Date]],"rtd_LastMessage")</f>
        <v/>
      </c>
      <c r="S11" s="9">
        <f>RTD("market.rtd",,$B$3,Table4[[#This Row],[Symbol]],Table4[[#This Row],[Date]],"rtd_LastUpdate")</f>
        <v>45799.359106215277</v>
      </c>
      <c r="T11" s="8">
        <f>RTD("market.rtd",,$B$3,Table4[[#This Row],[Symbol]],Table4[[#This Row],[Date]],"rtd_LastUpdateDate")</f>
        <v>45799</v>
      </c>
      <c r="U11" s="10">
        <f>RTD("market.rtd",,$B$3,Table4[[#This Row],[Symbol]],Table4[[#This Row],[Date]],"rtd_LastUpdateTime")</f>
        <v>0.35910621527777775</v>
      </c>
    </row>
    <row r="12" spans="2:21" x14ac:dyDescent="0.25">
      <c r="B12" s="6" t="s">
        <v>30</v>
      </c>
      <c r="C12" s="7"/>
      <c r="D12" s="8">
        <f>RTD("market.rtd",,$B$3,Table4[[#This Row],[Symbol]],Table4[[#This Row],[Date]],"Date")</f>
        <v>45799.567395833335</v>
      </c>
      <c r="E12" s="10">
        <f>Table4[[#This Row],[TradeDate]]</f>
        <v>45799.567395833335</v>
      </c>
      <c r="F12" s="11">
        <f>RTD("market.rtd",,$B$3,Table4[[#This Row],[Symbol]],Table4[[#This Row],[Date]],"Open")</f>
        <v>0.82520000000000004</v>
      </c>
      <c r="G12" s="11">
        <f>RTD("market.rtd",,$B$3,Table4[[#This Row],[Symbol]],Table4[[#This Row],[Date]],"High")</f>
        <v>0.82720000000000005</v>
      </c>
      <c r="H12" s="11">
        <f>RTD("market.rtd",,$B$3,Table4[[#This Row],[Symbol]],Table4[[#This Row],[Date]],"Low")</f>
        <v>0.82330000000000003</v>
      </c>
      <c r="I12" s="11">
        <f>RTD("market.rtd",,$B$3,Table4[[#This Row],[Symbol]],Table4[[#This Row],[Date]],"Close")</f>
        <v>0.82720000000000005</v>
      </c>
      <c r="J12" s="11">
        <f>RTD("market.rtd",,$B$3,Table4[[#This Row],[Symbol]],Table4[[#This Row],[Date]],"Change")</f>
        <v>5.0000000000005596E-4</v>
      </c>
      <c r="K12" s="5">
        <f>RTD("market.rtd",,$B$3,Table4[[#This Row],[Symbol]],Table4[[#This Row],[Date]],"ChangeInPercent")</f>
        <v>6.0481432200321095E-4</v>
      </c>
      <c r="L12" s="8">
        <f>RTD("market.rtd",,$B$3,Table4[[#This Row],[Symbol]],Table4[[#This Row],[Date]],"PrevDate")</f>
        <v>45798</v>
      </c>
      <c r="M12" s="11">
        <f>RTD("market.rtd",,$B$3,Table4[[#This Row],[Symbol]],Table4[[#This Row],[Date]],"PrevOpen")</f>
        <v>0.82669999999999999</v>
      </c>
      <c r="N12" s="11">
        <f>RTD("market.rtd",,$B$3,Table4[[#This Row],[Symbol]],Table4[[#This Row],[Date]],"PrevHigh")</f>
        <v>0.82669999999999999</v>
      </c>
      <c r="O12" s="11">
        <f>RTD("market.rtd",,$B$3,Table4[[#This Row],[Symbol]],Table4[[#This Row],[Date]],"PrevLow")</f>
        <v>0.82089999999999996</v>
      </c>
      <c r="P12" s="11">
        <f>RTD("market.rtd",,$B$3,Table4[[#This Row],[Symbol]],Table4[[#This Row],[Date]],"PrevClose")</f>
        <v>0.82669999999999999</v>
      </c>
      <c r="Q12">
        <f>RTD("market.rtd",,$B$3,Table4[[#This Row],[Symbol]],Table4[[#This Row],[Date]],"rtd_LastError")</f>
        <v>0</v>
      </c>
      <c r="R12" t="str">
        <f>RTD("market.rtd",,$B$3,Table4[[#This Row],[Symbol]],Table4[[#This Row],[Date]],"rtd_LastMessage")</f>
        <v/>
      </c>
      <c r="S12" s="9">
        <f>RTD("market.rtd",,$B$3,Table4[[#This Row],[Symbol]],Table4[[#This Row],[Date]],"rtd_LastUpdate")</f>
        <v>45799.359089212965</v>
      </c>
      <c r="T12" s="8">
        <f>RTD("market.rtd",,$B$3,Table4[[#This Row],[Symbol]],Table4[[#This Row],[Date]],"rtd_LastUpdateDate")</f>
        <v>45799</v>
      </c>
      <c r="U12" s="10">
        <f>RTD("market.rtd",,$B$3,Table4[[#This Row],[Symbol]],Table4[[#This Row],[Date]],"rtd_LastUpdateTime")</f>
        <v>0.35908921296296298</v>
      </c>
    </row>
    <row r="13" spans="2:21" x14ac:dyDescent="0.25">
      <c r="B13" s="6" t="s">
        <v>31</v>
      </c>
      <c r="C13" s="7"/>
      <c r="D13" s="8">
        <f>RTD("market.rtd",,$B$3,Table4[[#This Row],[Symbol]],Table4[[#This Row],[Date]],"Date")</f>
        <v>45799.567430555559</v>
      </c>
      <c r="E13" s="10">
        <f>Table4[[#This Row],[TradeDate]]</f>
        <v>45799.567430555559</v>
      </c>
      <c r="F13" s="11">
        <f>RTD("market.rtd",,$B$3,Table4[[#This Row],[Symbol]],Table4[[#This Row],[Date]],"Open")</f>
        <v>9.5722000000000005</v>
      </c>
      <c r="G13" s="11">
        <f>RTD("market.rtd",,$B$3,Table4[[#This Row],[Symbol]],Table4[[#This Row],[Date]],"High")</f>
        <v>9.6242999999999999</v>
      </c>
      <c r="H13" s="11">
        <f>RTD("market.rtd",,$B$3,Table4[[#This Row],[Symbol]],Table4[[#This Row],[Date]],"Low")</f>
        <v>9.5520999999999994</v>
      </c>
      <c r="I13" s="11">
        <f>RTD("market.rtd",,$B$3,Table4[[#This Row],[Symbol]],Table4[[#This Row],[Date]],"Close")</f>
        <v>9.6083999999999996</v>
      </c>
      <c r="J13" s="11">
        <f>RTD("market.rtd",,$B$3,Table4[[#This Row],[Symbol]],Table4[[#This Row],[Date]],"Change")</f>
        <v>-2.4800000000000821E-2</v>
      </c>
      <c r="K13" s="5">
        <f>RTD("market.rtd",,$B$3,Table4[[#This Row],[Symbol]],Table4[[#This Row],[Date]],"ChangeInPercent")</f>
        <v>-2.5744300959184008E-3</v>
      </c>
      <c r="L13" s="8">
        <f>RTD("market.rtd",,$B$3,Table4[[#This Row],[Symbol]],Table4[[#This Row],[Date]],"PrevDate")</f>
        <v>45798</v>
      </c>
      <c r="M13" s="11">
        <f>RTD("market.rtd",,$B$3,Table4[[#This Row],[Symbol]],Table4[[#This Row],[Date]],"PrevOpen")</f>
        <v>9.6332000000000004</v>
      </c>
      <c r="N13" s="11">
        <f>RTD("market.rtd",,$B$3,Table4[[#This Row],[Symbol]],Table4[[#This Row],[Date]],"PrevHigh")</f>
        <v>9.6347000000000005</v>
      </c>
      <c r="O13" s="11">
        <f>RTD("market.rtd",,$B$3,Table4[[#This Row],[Symbol]],Table4[[#This Row],[Date]],"PrevLow")</f>
        <v>9.5419999999999998</v>
      </c>
      <c r="P13" s="11">
        <f>RTD("market.rtd",,$B$3,Table4[[#This Row],[Symbol]],Table4[[#This Row],[Date]],"PrevClose")</f>
        <v>9.6332000000000004</v>
      </c>
      <c r="Q13">
        <f>RTD("market.rtd",,$B$3,Table4[[#This Row],[Symbol]],Table4[[#This Row],[Date]],"rtd_LastError")</f>
        <v>0</v>
      </c>
      <c r="R13" t="str">
        <f>RTD("market.rtd",,$B$3,Table4[[#This Row],[Symbol]],Table4[[#This Row],[Date]],"rtd_LastMessage")</f>
        <v/>
      </c>
      <c r="S13" s="9">
        <f>RTD("market.rtd",,$B$3,Table4[[#This Row],[Symbol]],Table4[[#This Row],[Date]],"rtd_LastUpdate")</f>
        <v>45799.359114317129</v>
      </c>
      <c r="T13" s="8">
        <f>RTD("market.rtd",,$B$3,Table4[[#This Row],[Symbol]],Table4[[#This Row],[Date]],"rtd_LastUpdateDate")</f>
        <v>45799</v>
      </c>
      <c r="U13" s="10">
        <f>RTD("market.rtd",,$B$3,Table4[[#This Row],[Symbol]],Table4[[#This Row],[Date]],"rtd_LastUpdateTime")</f>
        <v>0.35911431712962966</v>
      </c>
    </row>
    <row r="16" spans="2:21" x14ac:dyDescent="0.25">
      <c r="B16" s="1" t="s">
        <v>16</v>
      </c>
    </row>
    <row r="17" spans="2:2" x14ac:dyDescent="0.25">
      <c r="B17" t="s">
        <v>32</v>
      </c>
    </row>
    <row r="18" spans="2:2" x14ac:dyDescent="0.25">
      <c r="B18" t="s">
        <v>33</v>
      </c>
    </row>
    <row r="19" spans="2:2" x14ac:dyDescent="0.25">
      <c r="B19" t="s">
        <v>34</v>
      </c>
    </row>
  </sheetData>
  <mergeCells count="1">
    <mergeCell ref="B3:D3"/>
  </mergeCells>
  <conditionalFormatting sqref="K6:K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E3" xr:uid="{00000000-0002-0000-0100-000000000000}">
      <formula1>$B$17:$B$19</formula1>
    </dataValidation>
  </dataValidations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Historical Prices</vt:lpstr>
      <vt:lpstr>HistoricalData</vt:lpstr>
      <vt:lpstr>'Historical Prices'!Print_Area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s.vaselenko@gartle.com</cp:lastModifiedBy>
  <cp:lastPrinted>2019-07-10T02:42:13Z</cp:lastPrinted>
  <dcterms:created xsi:type="dcterms:W3CDTF">2016-02-03T23:44:56Z</dcterms:created>
  <dcterms:modified xsi:type="dcterms:W3CDTF">2025-05-22T12:37:18Z</dcterms:modified>
</cp:coreProperties>
</file>